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<sst xmlns="http://schemas.openxmlformats.org/spreadsheetml/2006/main" count="42" uniqueCount="21">
  <si>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Lomas de Zamora</t>
  </si>
  <si>
    <t>Morón</t>
  </si>
  <si>
    <t>Quilmes</t>
  </si>
  <si>
    <t>San Isidro</t>
  </si>
  <si>
    <t>San Martín</t>
  </si>
  <si>
    <t>La Matanza</t>
  </si>
  <si>
    <t>Notas:</t>
  </si>
  <si>
    <t>Fuente:</t>
  </si>
  <si>
    <t>Registro penal de violencia familiar y de género, Ministerio Público de la Provincia de Buenos Aires. En: https://www.mpba.gov.ar/infoviolenciafamiliar.html</t>
  </si>
  <si>
    <t>Moreno / General Rodriguez</t>
  </si>
  <si>
    <t>Cantidad de procesos de VFyG</t>
  </si>
  <si>
    <t xml:space="preserve">% de procesos de VFyG </t>
  </si>
  <si>
    <t>Total Departamentos Judiciales del Conurbano Bonaerense</t>
  </si>
  <si>
    <t>Resto Departamentos Judiciales de Buenos Aires</t>
  </si>
  <si>
    <t>Total Departamentos Judiciales de Provincia de Buenos Aires</t>
  </si>
  <si>
    <t xml:space="preserve">Procesos penales de violencia familiar y de género por departamento judicial. En absolutos y porcentajes </t>
  </si>
  <si>
    <r>
      <t>Departamento Judicial</t>
    </r>
    <r>
      <rPr>
        <b/>
        <sz val="9"/>
        <color indexed="9"/>
        <rFont val="Calibri"/>
        <family val="2"/>
      </rPr>
      <t>(1)</t>
    </r>
  </si>
  <si>
    <t>Avellaneda / Lanús</t>
  </si>
  <si>
    <t>s/d</t>
  </si>
  <si>
    <t>1)Departamentos judiciales:
Dpto Jud. Avellaneda-Lanús: Incluye los partidos de Avellaneda y Lanús a partir del 2021.
Dpto Jud. La Matanza: Incluye el partido de La Matanza
Dpto. Jud. Lomas de Zamora: Incluye los partidos de Lomas de Zamora, Almirante Brown, Avellaneda, Esteban Echeverría, Ezeiza, y Lanús. (Avellaneda y Lanús tienen su propio Dpto. Judicial desde 2021).
Dpto Jud. Morón: Incluye los partidos de Morón, Hurlingham, Ituzaingó, y Merlo.
Dpto Jud. Quilmes: Incluye los partidos de Berazategui, Quilmes y Florencio Varela.
Dpto. Jud. San Isidro: Incluye los partidos de Pilar, San Fernando, San Isidro, Tigre y Vicente López.
Dpto. Jud. San Martín: Incluye los partidos de José C. Paz, General San Martín, Malvinas Argentinas, San Miguel y Tres de Febrero.
Dpto. Jud. Moreno/Gral. Rodriguez: Incluye los partidos de Moreno y Gral. Rodriguez.</t>
  </si>
  <si>
    <t>Departamentos judiciales del Conurbano Bonaerense y Total Departamentos Judiciales de la Provincia de Buenos Aires. Años 2016-2022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</si>
</sst>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64" fontId="0" fillId="34" borderId="0" xfId="0" applyNumberFormat="1" applyFill="1" applyAlignment="1">
      <alignment/>
    </xf>
    <xf numFmtId="164" fontId="0" fillId="34" borderId="12" xfId="0" applyNumberFormat="1" applyFill="1" applyBorder="1" applyAlignment="1">
      <alignment/>
    </xf>
    <xf numFmtId="164" fontId="38" fillId="0" borderId="0" xfId="0" applyNumberFormat="1" applyFont="1" applyAlignment="1">
      <alignment/>
    </xf>
    <xf numFmtId="164" fontId="38" fillId="0" borderId="12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/>
    </xf>
    <xf numFmtId="0" fontId="25" fillId="35" borderId="16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"/>
  <sheetViews>
    <sheetView showGridLines="0" tabSelected="1" zoomScalePageLayoutView="0" workbookViewId="0" topLeftCell="B1">
      <selection activeCell="B4" sqref="B4"/>
    </sheetView>
  </sheetViews>
  <sheetFormatPr defaultColWidth="11.421875" defaultRowHeight="15"/>
  <cols>
    <col min="2" max="2" width="40.7109375" style="0" bestFit="1" customWidth="1"/>
    <col min="3" max="3" width="12.421875" style="0" customWidth="1"/>
    <col min="4" max="4" width="12.7109375" style="0" customWidth="1"/>
    <col min="5" max="5" width="13.00390625" style="0" customWidth="1"/>
    <col min="12" max="12" width="13.7109375" style="0" customWidth="1"/>
  </cols>
  <sheetData>
    <row r="2" spans="2:14" ht="18.75">
      <c r="B2" s="25" t="s">
        <v>15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15.75">
      <c r="B3" s="24" t="s">
        <v>20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2:16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21"/>
      <c r="M5" s="21"/>
      <c r="N5" s="21"/>
      <c r="O5" s="21"/>
      <c r="P5" s="21"/>
    </row>
    <row r="6" spans="2:16" ht="15">
      <c r="B6" s="28" t="s">
        <v>16</v>
      </c>
      <c r="C6" s="23">
        <v>2016</v>
      </c>
      <c r="D6" s="23"/>
      <c r="E6" s="23">
        <v>2017</v>
      </c>
      <c r="F6" s="23"/>
      <c r="G6" s="23">
        <v>2018</v>
      </c>
      <c r="H6" s="23"/>
      <c r="I6" s="23">
        <v>2019</v>
      </c>
      <c r="J6" s="23"/>
      <c r="K6" s="23">
        <v>2020</v>
      </c>
      <c r="L6" s="23"/>
      <c r="M6" s="23">
        <v>2021</v>
      </c>
      <c r="N6" s="23"/>
      <c r="O6" s="23">
        <v>2022</v>
      </c>
      <c r="P6" s="23"/>
    </row>
    <row r="7" spans="2:16" s="2" customFormat="1" ht="50.25" customHeight="1">
      <c r="B7" s="29"/>
      <c r="C7" s="22" t="s">
        <v>10</v>
      </c>
      <c r="D7" s="22" t="s">
        <v>11</v>
      </c>
      <c r="E7" s="22" t="s">
        <v>10</v>
      </c>
      <c r="F7" s="22" t="s">
        <v>11</v>
      </c>
      <c r="G7" s="22" t="s">
        <v>10</v>
      </c>
      <c r="H7" s="22" t="s">
        <v>11</v>
      </c>
      <c r="I7" s="22" t="s">
        <v>10</v>
      </c>
      <c r="J7" s="22" t="s">
        <v>11</v>
      </c>
      <c r="K7" s="22" t="s">
        <v>10</v>
      </c>
      <c r="L7" s="22" t="s">
        <v>11</v>
      </c>
      <c r="M7" s="22" t="s">
        <v>10</v>
      </c>
      <c r="N7" s="22" t="s">
        <v>11</v>
      </c>
      <c r="O7" s="22" t="s">
        <v>10</v>
      </c>
      <c r="P7" s="22" t="s">
        <v>11</v>
      </c>
    </row>
    <row r="8" spans="2:16" s="2" customFormat="1" ht="14.25" customHeight="1">
      <c r="B8" s="1" t="s">
        <v>17</v>
      </c>
      <c r="C8" s="3" t="s">
        <v>18</v>
      </c>
      <c r="D8" s="3" t="s">
        <v>18</v>
      </c>
      <c r="E8" s="3" t="s">
        <v>18</v>
      </c>
      <c r="F8" s="3" t="s">
        <v>18</v>
      </c>
      <c r="G8" s="3" t="s">
        <v>18</v>
      </c>
      <c r="H8" s="3" t="s">
        <v>18</v>
      </c>
      <c r="I8" s="3" t="s">
        <v>18</v>
      </c>
      <c r="J8" s="3" t="s">
        <v>18</v>
      </c>
      <c r="K8" s="3" t="s">
        <v>18</v>
      </c>
      <c r="L8" s="3" t="s">
        <v>18</v>
      </c>
      <c r="M8" s="3">
        <v>6687</v>
      </c>
      <c r="N8" s="12">
        <f>M8*100/$M$18</f>
        <v>5.187742435996896</v>
      </c>
      <c r="O8" s="3">
        <v>8033</v>
      </c>
      <c r="P8" s="12">
        <f aca="true" t="shared" si="0" ref="P8:P15">O8*100/$O$18</f>
        <v>6.184654235252452</v>
      </c>
    </row>
    <row r="9" spans="2:16" ht="15">
      <c r="B9" s="6" t="s">
        <v>5</v>
      </c>
      <c r="C9" s="5">
        <v>9191</v>
      </c>
      <c r="D9" s="13">
        <f aca="true" t="shared" si="1" ref="D9:D14">C9*100/$C$18</f>
        <v>9.61834297853637</v>
      </c>
      <c r="E9" s="5">
        <v>11321</v>
      </c>
      <c r="F9" s="13">
        <f aca="true" t="shared" si="2" ref="F9:F17">E9*100/$E$18</f>
        <v>9.920433235773498</v>
      </c>
      <c r="G9" s="5">
        <v>9457</v>
      </c>
      <c r="H9" s="13">
        <f aca="true" t="shared" si="3" ref="H9:H17">G9*100/$G$18</f>
        <v>8.115228173751866</v>
      </c>
      <c r="I9" s="5">
        <v>8100</v>
      </c>
      <c r="J9" s="13">
        <f aca="true" t="shared" si="4" ref="J9:J17">I9*100/$I$18</f>
        <v>7.43453479086929</v>
      </c>
      <c r="K9" s="5">
        <v>10201</v>
      </c>
      <c r="L9" s="14">
        <f aca="true" t="shared" si="5" ref="L9:L18">K9*100/$K$18</f>
        <v>9.296116062478356</v>
      </c>
      <c r="M9" s="5">
        <v>12308</v>
      </c>
      <c r="N9" s="14">
        <f aca="true" t="shared" si="6" ref="N9:N18">M9*100/$M$18</f>
        <v>9.548487199379364</v>
      </c>
      <c r="O9" s="5">
        <v>12794</v>
      </c>
      <c r="P9" s="14">
        <f t="shared" si="0"/>
        <v>9.850176308455106</v>
      </c>
    </row>
    <row r="10" spans="2:16" ht="15">
      <c r="B10" s="1" t="s">
        <v>0</v>
      </c>
      <c r="C10" s="3">
        <v>18081</v>
      </c>
      <c r="D10" s="11">
        <f t="shared" si="1"/>
        <v>18.92169071862867</v>
      </c>
      <c r="E10" s="3">
        <v>23415</v>
      </c>
      <c r="F10" s="11">
        <f t="shared" si="2"/>
        <v>20.518235510611824</v>
      </c>
      <c r="G10" s="3">
        <v>19736</v>
      </c>
      <c r="H10" s="11">
        <f t="shared" si="3"/>
        <v>16.935829886556714</v>
      </c>
      <c r="I10" s="3">
        <v>20105</v>
      </c>
      <c r="J10" s="11">
        <f t="shared" si="4"/>
        <v>18.45324962597865</v>
      </c>
      <c r="K10" s="3">
        <v>22412</v>
      </c>
      <c r="L10" s="12">
        <f t="shared" si="5"/>
        <v>20.42393424098274</v>
      </c>
      <c r="M10" s="3">
        <v>18708</v>
      </c>
      <c r="N10" s="12">
        <f t="shared" si="6"/>
        <v>14.513576415826222</v>
      </c>
      <c r="O10" s="3">
        <v>18735</v>
      </c>
      <c r="P10" s="12">
        <f t="shared" si="0"/>
        <v>14.424187364304082</v>
      </c>
    </row>
    <row r="11" spans="2:16" ht="15">
      <c r="B11" s="6" t="s">
        <v>9</v>
      </c>
      <c r="C11" s="5">
        <v>783</v>
      </c>
      <c r="D11" s="13">
        <f t="shared" si="1"/>
        <v>0.8194062182780958</v>
      </c>
      <c r="E11" s="5">
        <v>3356</v>
      </c>
      <c r="F11" s="13">
        <f t="shared" si="2"/>
        <v>2.9408156469619167</v>
      </c>
      <c r="G11" s="5">
        <v>4592</v>
      </c>
      <c r="H11" s="13">
        <f t="shared" si="3"/>
        <v>3.9404808896974273</v>
      </c>
      <c r="I11" s="5">
        <v>3083</v>
      </c>
      <c r="J11" s="13">
        <f t="shared" si="4"/>
        <v>2.8297124395370394</v>
      </c>
      <c r="K11" s="5">
        <v>2471</v>
      </c>
      <c r="L11" s="14">
        <f t="shared" si="5"/>
        <v>2.2518089197513986</v>
      </c>
      <c r="M11" s="5">
        <v>3768</v>
      </c>
      <c r="N11" s="14">
        <f t="shared" si="6"/>
        <v>2.923196276183088</v>
      </c>
      <c r="O11" s="5">
        <v>3020</v>
      </c>
      <c r="P11" s="14">
        <f t="shared" si="0"/>
        <v>2.3251158708405835</v>
      </c>
    </row>
    <row r="12" spans="2:16" ht="15">
      <c r="B12" s="1" t="s">
        <v>1</v>
      </c>
      <c r="C12" s="3">
        <v>8503</v>
      </c>
      <c r="D12" s="11">
        <f t="shared" si="1"/>
        <v>8.898353862092783</v>
      </c>
      <c r="E12" s="3">
        <v>6332</v>
      </c>
      <c r="F12" s="11">
        <f t="shared" si="2"/>
        <v>5.548642633064022</v>
      </c>
      <c r="G12" s="3">
        <v>7382</v>
      </c>
      <c r="H12" s="11">
        <f t="shared" si="3"/>
        <v>6.334631952906448</v>
      </c>
      <c r="I12" s="3">
        <v>7624</v>
      </c>
      <c r="J12" s="11">
        <f t="shared" si="4"/>
        <v>6.9976411414305515</v>
      </c>
      <c r="K12" s="3">
        <v>6658</v>
      </c>
      <c r="L12" s="12">
        <f t="shared" si="5"/>
        <v>6.067399347513077</v>
      </c>
      <c r="M12" s="3">
        <v>7044</v>
      </c>
      <c r="N12" s="12">
        <f t="shared" si="6"/>
        <v>5.464701318851823</v>
      </c>
      <c r="O12" s="3">
        <v>5897</v>
      </c>
      <c r="P12" s="12">
        <f t="shared" si="0"/>
        <v>4.540135195479112</v>
      </c>
    </row>
    <row r="13" spans="2:16" ht="15">
      <c r="B13" s="6" t="s">
        <v>2</v>
      </c>
      <c r="C13" s="5">
        <v>6499</v>
      </c>
      <c r="D13" s="13">
        <f t="shared" si="1"/>
        <v>6.801176261289074</v>
      </c>
      <c r="E13" s="5">
        <v>7349</v>
      </c>
      <c r="F13" s="13">
        <f t="shared" si="2"/>
        <v>6.439825443838833</v>
      </c>
      <c r="G13" s="5">
        <v>8061</v>
      </c>
      <c r="H13" s="13">
        <f t="shared" si="3"/>
        <v>6.917294523486707</v>
      </c>
      <c r="I13" s="5">
        <v>10567</v>
      </c>
      <c r="J13" s="13">
        <f t="shared" si="4"/>
        <v>9.698855448779726</v>
      </c>
      <c r="K13" s="5">
        <v>9949</v>
      </c>
      <c r="L13" s="14">
        <f t="shared" si="5"/>
        <v>9.066469827036288</v>
      </c>
      <c r="M13" s="5">
        <v>11607</v>
      </c>
      <c r="N13" s="14">
        <f t="shared" si="6"/>
        <v>9.00465477114042</v>
      </c>
      <c r="O13" s="5">
        <v>11271</v>
      </c>
      <c r="P13" s="14">
        <f t="shared" si="0"/>
        <v>8.677609596107356</v>
      </c>
    </row>
    <row r="14" spans="2:16" ht="15">
      <c r="B14" s="1" t="s">
        <v>3</v>
      </c>
      <c r="C14" s="3">
        <v>8059</v>
      </c>
      <c r="D14" s="11">
        <f t="shared" si="1"/>
        <v>8.433709722992559</v>
      </c>
      <c r="E14" s="3">
        <v>9829</v>
      </c>
      <c r="F14" s="11">
        <f t="shared" si="2"/>
        <v>8.613014598923922</v>
      </c>
      <c r="G14" s="3">
        <v>9658</v>
      </c>
      <c r="H14" s="11">
        <f t="shared" si="3"/>
        <v>8.287710024542193</v>
      </c>
      <c r="I14" s="3">
        <v>5958</v>
      </c>
      <c r="J14" s="11">
        <f t="shared" si="4"/>
        <v>5.468513368394967</v>
      </c>
      <c r="K14" s="3">
        <v>9798</v>
      </c>
      <c r="L14" s="12">
        <f t="shared" si="5"/>
        <v>8.928864344688064</v>
      </c>
      <c r="M14" s="3">
        <v>10019</v>
      </c>
      <c r="N14" s="12">
        <f t="shared" si="6"/>
        <v>7.772692009309543</v>
      </c>
      <c r="O14" s="3">
        <v>10206</v>
      </c>
      <c r="P14" s="12">
        <f t="shared" si="0"/>
        <v>7.857659793973176</v>
      </c>
    </row>
    <row r="15" spans="2:16" ht="15">
      <c r="B15" s="6" t="s">
        <v>4</v>
      </c>
      <c r="C15" s="5">
        <v>13450</v>
      </c>
      <c r="D15" s="13">
        <f>C15*100/$C$18</f>
        <v>14.075368628148643</v>
      </c>
      <c r="E15" s="5">
        <v>16370</v>
      </c>
      <c r="F15" s="13">
        <f t="shared" si="2"/>
        <v>14.344800995460838</v>
      </c>
      <c r="G15" s="5">
        <v>17912</v>
      </c>
      <c r="H15" s="13">
        <f t="shared" si="3"/>
        <v>15.370621449534042</v>
      </c>
      <c r="I15" s="5">
        <v>16833</v>
      </c>
      <c r="J15" s="13">
        <f t="shared" si="4"/>
        <v>15.450064707987995</v>
      </c>
      <c r="K15" s="5">
        <v>18317</v>
      </c>
      <c r="L15" s="14">
        <f t="shared" si="5"/>
        <v>16.69218291504912</v>
      </c>
      <c r="M15" s="5">
        <v>20190</v>
      </c>
      <c r="N15" s="14">
        <f t="shared" si="6"/>
        <v>15.663304887509698</v>
      </c>
      <c r="O15" s="5">
        <v>20992</v>
      </c>
      <c r="P15" s="14">
        <f t="shared" si="0"/>
        <v>16.161865020094545</v>
      </c>
    </row>
    <row r="16" spans="2:16" ht="33.75" customHeight="1">
      <c r="B16" s="9" t="s">
        <v>12</v>
      </c>
      <c r="C16" s="17">
        <f>SUM(C9:C15)</f>
        <v>64566</v>
      </c>
      <c r="D16" s="15">
        <f>SUM(D9:D15)</f>
        <v>67.5680483899662</v>
      </c>
      <c r="E16" s="17">
        <f>SUM(E9:E15)</f>
        <v>77972</v>
      </c>
      <c r="F16" s="15">
        <f t="shared" si="2"/>
        <v>68.32576806463486</v>
      </c>
      <c r="G16" s="17">
        <f>SUM(G9:G15)</f>
        <v>76798</v>
      </c>
      <c r="H16" s="15">
        <f t="shared" si="3"/>
        <v>65.9017969004754</v>
      </c>
      <c r="I16" s="17">
        <f>SUM(I9:I15)</f>
        <v>72270</v>
      </c>
      <c r="J16" s="15">
        <f t="shared" si="4"/>
        <v>66.33257152297821</v>
      </c>
      <c r="K16" s="17">
        <f>SUM(K9:K15)</f>
        <v>79806</v>
      </c>
      <c r="L16" s="16">
        <f t="shared" si="5"/>
        <v>72.72677565749905</v>
      </c>
      <c r="M16" s="17">
        <f>SUM(M8:M15)</f>
        <v>90331</v>
      </c>
      <c r="N16" s="16">
        <f t="shared" si="6"/>
        <v>70.07835531419705</v>
      </c>
      <c r="O16" s="17">
        <f>SUM(O8:O15)</f>
        <v>90948</v>
      </c>
      <c r="P16" s="16">
        <f>O16*100/$O$18</f>
        <v>70.02140338450641</v>
      </c>
    </row>
    <row r="17" spans="2:16" ht="15">
      <c r="B17" s="6" t="s">
        <v>13</v>
      </c>
      <c r="C17" s="5">
        <f>C18-C16</f>
        <v>30991</v>
      </c>
      <c r="D17" s="13">
        <f>D18-D16</f>
        <v>32.431951610033806</v>
      </c>
      <c r="E17" s="5">
        <f>E18-E16</f>
        <v>36146</v>
      </c>
      <c r="F17" s="13">
        <f t="shared" si="2"/>
        <v>31.67423193536515</v>
      </c>
      <c r="G17" s="5">
        <f>G18-G16</f>
        <v>39736</v>
      </c>
      <c r="H17" s="13">
        <f t="shared" si="3"/>
        <v>34.0982030995246</v>
      </c>
      <c r="I17" s="5">
        <f>I18-I16</f>
        <v>36681</v>
      </c>
      <c r="J17" s="13">
        <f t="shared" si="4"/>
        <v>33.66742847702178</v>
      </c>
      <c r="K17" s="5">
        <f>K18-K16</f>
        <v>29928</v>
      </c>
      <c r="L17" s="14">
        <f t="shared" si="5"/>
        <v>27.273224342500956</v>
      </c>
      <c r="M17" s="5">
        <v>38569</v>
      </c>
      <c r="N17" s="14">
        <f t="shared" si="6"/>
        <v>29.92164468580295</v>
      </c>
      <c r="O17" s="5">
        <v>38569</v>
      </c>
      <c r="P17" s="14">
        <f>O17*100/$O$18</f>
        <v>29.694501331937236</v>
      </c>
    </row>
    <row r="18" spans="2:16" ht="45.75" customHeight="1">
      <c r="B18" s="10" t="s">
        <v>14</v>
      </c>
      <c r="C18" s="18">
        <v>95557</v>
      </c>
      <c r="D18" s="19">
        <f>C18*100/$C$18</f>
        <v>100</v>
      </c>
      <c r="E18" s="18">
        <v>114118</v>
      </c>
      <c r="F18" s="19">
        <f>E18*100/$E$18</f>
        <v>100</v>
      </c>
      <c r="G18" s="18">
        <v>116534</v>
      </c>
      <c r="H18" s="19">
        <f>G18*100/$G$18</f>
        <v>100</v>
      </c>
      <c r="I18" s="18">
        <v>108951</v>
      </c>
      <c r="J18" s="19">
        <f>I18*100/$I$18</f>
        <v>100</v>
      </c>
      <c r="K18" s="18">
        <v>109734</v>
      </c>
      <c r="L18" s="20">
        <f t="shared" si="5"/>
        <v>100</v>
      </c>
      <c r="M18" s="18">
        <v>128900</v>
      </c>
      <c r="N18" s="20">
        <f t="shared" si="6"/>
        <v>100</v>
      </c>
      <c r="O18" s="18">
        <v>129886</v>
      </c>
      <c r="P18" s="20">
        <f>O18*100/$O$18</f>
        <v>100</v>
      </c>
    </row>
    <row r="20" spans="2:12" ht="15">
      <c r="B20" s="8" t="s">
        <v>6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92.75" customHeight="1">
      <c r="B21" s="26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2:12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15">
      <c r="B23" s="8" t="s">
        <v>7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ht="15">
      <c r="B24" s="27" t="s">
        <v>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</sheetData>
  <sheetProtection/>
  <mergeCells count="12">
    <mergeCell ref="B24:L24"/>
    <mergeCell ref="C6:D6"/>
    <mergeCell ref="E6:F6"/>
    <mergeCell ref="G6:H6"/>
    <mergeCell ref="I6:J6"/>
    <mergeCell ref="K6:L6"/>
    <mergeCell ref="B6:B7"/>
    <mergeCell ref="O6:P6"/>
    <mergeCell ref="M6:N6"/>
    <mergeCell ref="B3:N3"/>
    <mergeCell ref="B2:N2"/>
    <mergeCell ref="B21:L21"/>
  </mergeCells>
  <printOptions horizontalCentered="1"/>
  <pageMargins left="0.31496062992125984" right="0.7086614173228347" top="0.7480314960629921" bottom="0.7480314960629921" header="0.31496062992125984" footer="0.31496062992125984"/>
  <pageSetup fitToHeight="1" fitToWidth="1" horizontalDpi="300" verticalDpi="300" orientation="landscape" paperSize="8" scale="90" r:id="rId1"/>
  <ignoredErrors>
    <ignoredError sqref="N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 Pietruschka</cp:lastModifiedBy>
  <cp:lastPrinted>2023-11-14T13:02:35Z</cp:lastPrinted>
  <dcterms:created xsi:type="dcterms:W3CDTF">2022-03-02T11:33:26Z</dcterms:created>
  <dcterms:modified xsi:type="dcterms:W3CDTF">2023-11-14T13:03:35Z</dcterms:modified>
  <cp:category/>
  <cp:version/>
  <cp:contentType/>
  <cp:contentStatus/>
</cp:coreProperties>
</file>