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11160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<sst xmlns="http://schemas.openxmlformats.org/spreadsheetml/2006/main" count="75" uniqueCount="60">
  <si>
    <t>Jurisdicción</t>
  </si>
  <si>
    <t>Almirante Brown</t>
  </si>
  <si>
    <t>Avellaneda</t>
  </si>
  <si>
    <t>Lanús</t>
  </si>
  <si>
    <t>Lomas de Zamora</t>
  </si>
  <si>
    <t>Merlo</t>
  </si>
  <si>
    <t>Moreno</t>
  </si>
  <si>
    <t>Quilmes</t>
  </si>
  <si>
    <t>San Fernando</t>
  </si>
  <si>
    <t>San Isidro</t>
  </si>
  <si>
    <t>Tigre</t>
  </si>
  <si>
    <t>Tres de Febrero</t>
  </si>
  <si>
    <t>Vicente López</t>
  </si>
  <si>
    <t>Total Conurbano Bonaerense</t>
  </si>
  <si>
    <t>Resto de la Provincia de Buenos Aires</t>
  </si>
  <si>
    <t>Total Provincia de Buenos Aires</t>
  </si>
  <si>
    <t>Titulares mujeres</t>
  </si>
  <si>
    <t>Titulares varones</t>
  </si>
  <si>
    <t>Ciudad Autónoma de Buenos Aires</t>
  </si>
  <si>
    <t>Total País</t>
  </si>
  <si>
    <t>% de población con Tarjeta Alimentar</t>
  </si>
  <si>
    <t>Población beneficiaria de la Tarjeta Alimentar según sexo</t>
  </si>
  <si>
    <t>Beneficiarios de Tarjeta alimentar</t>
  </si>
  <si>
    <t>Total titulares</t>
  </si>
  <si>
    <r>
      <t xml:space="preserve">Fuente: </t>
    </r>
    <r>
      <rPr>
        <sz val="9"/>
        <color indexed="8"/>
        <rFont val="Calibri"/>
        <family val="2"/>
      </rPr>
      <t>elaboración propia en base a Datos Abiertos del Ministerio de Desarrollo Social de la Nación
https://datosabiertos.desarrollosocial.gob.ar/dataset/titulares-de-la-tarjeta-alimentar</t>
    </r>
  </si>
  <si>
    <r>
      <t>Población estimada 2021</t>
    </r>
    <r>
      <rPr>
        <b/>
        <sz val="9"/>
        <color indexed="9"/>
        <rFont val="Calibri"/>
        <family val="2"/>
      </rPr>
      <t>(1)</t>
    </r>
  </si>
  <si>
    <r>
      <t>Población estimada 2020</t>
    </r>
    <r>
      <rPr>
        <b/>
        <sz val="9"/>
        <color indexed="9"/>
        <rFont val="Calibri"/>
        <family val="2"/>
      </rPr>
      <t>(1)</t>
    </r>
  </si>
  <si>
    <t>Berisso</t>
  </si>
  <si>
    <t>Brandsen</t>
  </si>
  <si>
    <t>Campana</t>
  </si>
  <si>
    <t>Cañuelas</t>
  </si>
  <si>
    <t>Ensenada</t>
  </si>
  <si>
    <t>Escobar</t>
  </si>
  <si>
    <t>Exaltación de la Cruz</t>
  </si>
  <si>
    <t>General Las Heras</t>
  </si>
  <si>
    <t>General Rodríguez</t>
  </si>
  <si>
    <t>La Plata</t>
  </si>
  <si>
    <t>Luján</t>
  </si>
  <si>
    <t>Marcos Paz</t>
  </si>
  <si>
    <t>Pilar</t>
  </si>
  <si>
    <t>Presidente Perón</t>
  </si>
  <si>
    <t>San Vicente</t>
  </si>
  <si>
    <t>Zárate</t>
  </si>
  <si>
    <t>Total resto de la RMBA</t>
  </si>
  <si>
    <t>Berazategui</t>
  </si>
  <si>
    <t>Ezeiza</t>
  </si>
  <si>
    <t>Florencio Varela</t>
  </si>
  <si>
    <t>Hurlingham</t>
  </si>
  <si>
    <t>La Matanza</t>
  </si>
  <si>
    <t>Malvinas Argentinas</t>
  </si>
  <si>
    <t>San Miguel</t>
  </si>
  <si>
    <t>General San Martín</t>
  </si>
  <si>
    <t>Ituzaingó</t>
  </si>
  <si>
    <t>José C. Paz</t>
  </si>
  <si>
    <t>Morón</t>
  </si>
  <si>
    <t>Esteban Echeverría</t>
  </si>
  <si>
    <r>
      <t>Población estimada 2022</t>
    </r>
    <r>
      <rPr>
        <b/>
        <sz val="9"/>
        <color indexed="9"/>
        <rFont val="Calibri"/>
        <family val="2"/>
      </rPr>
      <t>(1)</t>
    </r>
  </si>
  <si>
    <r>
      <t>Población estimada 2023</t>
    </r>
    <r>
      <rPr>
        <b/>
        <sz val="9"/>
        <color indexed="9"/>
        <rFont val="Calibri"/>
        <family val="2"/>
      </rPr>
      <t>(1)</t>
    </r>
  </si>
  <si>
    <t>24 partidos del Conurbano Bonaerense, Ciudad de Buenos Aires, Total País. Septiembre de 2020, junio de 2021, septiembre de 2022 y agosto de 2023</t>
  </si>
  <si>
    <r>
      <rPr>
        <b/>
        <sz val="9"/>
        <color indexed="8"/>
        <rFont val="Calibri"/>
        <family val="2"/>
      </rPr>
      <t>Nota:</t>
    </r>
    <r>
      <rPr>
        <sz val="9"/>
        <color indexed="8"/>
        <rFont val="Calibri"/>
        <family val="2"/>
      </rPr>
      <t xml:space="preserve">
(1) Proyecciones del INDEC en base a Censo 2010</t>
    </r>
    <r>
      <rPr>
        <sz val="9"/>
        <color indexed="8"/>
        <rFont val="Calibri"/>
        <family val="2"/>
      </rPr>
      <t xml:space="preserve"> y Censo 2022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</si>
</sst>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General_)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10"/>
      <name val="Courier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174" fontId="3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7" fillId="33" borderId="10" xfId="53" applyFont="1" applyFill="1" applyBorder="1">
      <alignment/>
      <protection/>
    </xf>
    <xf numFmtId="3" fontId="0" fillId="33" borderId="11" xfId="0" applyNumberFormat="1" applyFill="1" applyBorder="1" applyAlignment="1">
      <alignment/>
    </xf>
    <xf numFmtId="172" fontId="7" fillId="33" borderId="12" xfId="0" applyNumberFormat="1" applyFont="1" applyFill="1" applyBorder="1" applyAlignment="1">
      <alignment horizontal="right"/>
    </xf>
    <xf numFmtId="0" fontId="7" fillId="0" borderId="13" xfId="53" applyFont="1" applyBorder="1">
      <alignment/>
      <protection/>
    </xf>
    <xf numFmtId="3" fontId="0" fillId="0" borderId="0" xfId="0" applyNumberFormat="1" applyAlignment="1">
      <alignment/>
    </xf>
    <xf numFmtId="172" fontId="7" fillId="0" borderId="14" xfId="0" applyNumberFormat="1" applyFont="1" applyBorder="1" applyAlignment="1">
      <alignment horizontal="right"/>
    </xf>
    <xf numFmtId="0" fontId="7" fillId="33" borderId="13" xfId="53" applyFont="1" applyFill="1" applyBorder="1">
      <alignment/>
      <protection/>
    </xf>
    <xf numFmtId="172" fontId="7" fillId="33" borderId="14" xfId="0" applyNumberFormat="1" applyFont="1" applyFill="1" applyBorder="1" applyAlignment="1">
      <alignment horizontal="right"/>
    </xf>
    <xf numFmtId="0" fontId="8" fillId="33" borderId="13" xfId="53" applyFont="1" applyFill="1" applyBorder="1">
      <alignment/>
      <protection/>
    </xf>
    <xf numFmtId="172" fontId="8" fillId="33" borderId="14" xfId="0" applyNumberFormat="1" applyFont="1" applyFill="1" applyBorder="1" applyAlignment="1">
      <alignment horizontal="right"/>
    </xf>
    <xf numFmtId="0" fontId="8" fillId="0" borderId="13" xfId="53" applyFont="1" applyBorder="1">
      <alignment/>
      <protection/>
    </xf>
    <xf numFmtId="3" fontId="7" fillId="33" borderId="0" xfId="0" applyNumberFormat="1" applyFont="1" applyFill="1" applyBorder="1" applyAlignment="1">
      <alignment horizontal="right"/>
    </xf>
    <xf numFmtId="3" fontId="0" fillId="33" borderId="0" xfId="0" applyNumberFormat="1" applyFill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3" fontId="42" fillId="33" borderId="0" xfId="0" applyNumberFormat="1" applyFont="1" applyFill="1" applyBorder="1" applyAlignment="1">
      <alignment/>
    </xf>
    <xf numFmtId="3" fontId="7" fillId="33" borderId="11" xfId="0" applyNumberFormat="1" applyFont="1" applyFill="1" applyBorder="1" applyAlignment="1">
      <alignment horizontal="right"/>
    </xf>
    <xf numFmtId="0" fontId="42" fillId="0" borderId="0" xfId="0" applyFont="1" applyAlignment="1">
      <alignment/>
    </xf>
    <xf numFmtId="0" fontId="30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33" borderId="15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33" borderId="16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42" fillId="33" borderId="16" xfId="0" applyNumberFormat="1" applyFont="1" applyFill="1" applyBorder="1" applyAlignment="1">
      <alignment/>
    </xf>
    <xf numFmtId="3" fontId="42" fillId="33" borderId="14" xfId="0" applyNumberFormat="1" applyFont="1" applyFill="1" applyBorder="1" applyAlignment="1">
      <alignment/>
    </xf>
    <xf numFmtId="0" fontId="43" fillId="0" borderId="0" xfId="0" applyFont="1" applyAlignment="1">
      <alignment horizontal="center"/>
    </xf>
    <xf numFmtId="0" fontId="6" fillId="35" borderId="0" xfId="0" applyFont="1" applyFill="1" applyAlignment="1">
      <alignment horizontal="left"/>
    </xf>
    <xf numFmtId="0" fontId="30" fillId="34" borderId="10" xfId="0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 wrapText="1"/>
    </xf>
    <xf numFmtId="0" fontId="7" fillId="36" borderId="13" xfId="53" applyFont="1" applyFill="1" applyBorder="1">
      <alignment/>
      <protection/>
    </xf>
    <xf numFmtId="3" fontId="7" fillId="0" borderId="0" xfId="0" applyNumberFormat="1" applyFont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36" borderId="16" xfId="53" applyNumberFormat="1" applyFont="1" applyFill="1" applyBorder="1">
      <alignment/>
      <protection/>
    </xf>
    <xf numFmtId="3" fontId="7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3" fontId="7" fillId="33" borderId="14" xfId="0" applyNumberFormat="1" applyFont="1" applyFill="1" applyBorder="1" applyAlignment="1">
      <alignment horizontal="right"/>
    </xf>
    <xf numFmtId="3" fontId="7" fillId="33" borderId="16" xfId="53" applyNumberFormat="1" applyFont="1" applyFill="1" applyBorder="1">
      <alignment/>
      <protection/>
    </xf>
    <xf numFmtId="3" fontId="8" fillId="0" borderId="0" xfId="0" applyNumberFormat="1" applyFont="1" applyAlignment="1">
      <alignment horizontal="right"/>
    </xf>
    <xf numFmtId="3" fontId="42" fillId="0" borderId="0" xfId="0" applyNumberFormat="1" applyFont="1" applyAlignment="1">
      <alignment/>
    </xf>
    <xf numFmtId="3" fontId="8" fillId="0" borderId="14" xfId="0" applyNumberFormat="1" applyFont="1" applyBorder="1" applyAlignment="1">
      <alignment horizontal="right"/>
    </xf>
    <xf numFmtId="3" fontId="8" fillId="36" borderId="16" xfId="53" applyNumberFormat="1" applyFont="1" applyFill="1" applyBorder="1">
      <alignment/>
      <protection/>
    </xf>
    <xf numFmtId="0" fontId="8" fillId="0" borderId="13" xfId="53" applyFont="1" applyFill="1" applyBorder="1">
      <alignment/>
      <protection/>
    </xf>
    <xf numFmtId="3" fontId="42" fillId="0" borderId="16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42" fillId="0" borderId="14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172" fontId="8" fillId="0" borderId="14" xfId="0" applyNumberFormat="1" applyFont="1" applyFill="1" applyBorder="1" applyAlignment="1">
      <alignment horizontal="right"/>
    </xf>
    <xf numFmtId="0" fontId="42" fillId="33" borderId="13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173" fontId="42" fillId="33" borderId="14" xfId="0" applyNumberFormat="1" applyFont="1" applyFill="1" applyBorder="1" applyAlignment="1">
      <alignment/>
    </xf>
    <xf numFmtId="0" fontId="42" fillId="0" borderId="17" xfId="0" applyFont="1" applyFill="1" applyBorder="1" applyAlignment="1">
      <alignment/>
    </xf>
    <xf numFmtId="3" fontId="42" fillId="0" borderId="18" xfId="0" applyNumberFormat="1" applyFont="1" applyFill="1" applyBorder="1" applyAlignment="1">
      <alignment/>
    </xf>
    <xf numFmtId="3" fontId="42" fillId="0" borderId="19" xfId="0" applyNumberFormat="1" applyFont="1" applyFill="1" applyBorder="1" applyAlignment="1">
      <alignment/>
    </xf>
    <xf numFmtId="3" fontId="42" fillId="0" borderId="20" xfId="0" applyNumberFormat="1" applyFont="1" applyFill="1" applyBorder="1" applyAlignment="1">
      <alignment/>
    </xf>
    <xf numFmtId="173" fontId="42" fillId="0" borderId="20" xfId="0" applyNumberFormat="1" applyFont="1" applyFill="1" applyBorder="1" applyAlignment="1">
      <alignment/>
    </xf>
    <xf numFmtId="0" fontId="30" fillId="34" borderId="10" xfId="0" applyFont="1" applyFill="1" applyBorder="1" applyAlignment="1">
      <alignment horizontal="center" vertical="center" wrapText="1"/>
    </xf>
    <xf numFmtId="17" fontId="30" fillId="34" borderId="21" xfId="0" applyNumberFormat="1" applyFont="1" applyFill="1" applyBorder="1" applyAlignment="1">
      <alignment horizontal="center" vertical="center" wrapText="1"/>
    </xf>
    <xf numFmtId="0" fontId="30" fillId="34" borderId="22" xfId="0" applyFont="1" applyFill="1" applyBorder="1" applyAlignment="1">
      <alignment horizontal="center" vertical="center" wrapText="1"/>
    </xf>
    <xf numFmtId="0" fontId="30" fillId="34" borderId="23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30" fillId="34" borderId="17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30" fillId="34" borderId="13" xfId="0" applyFont="1" applyFill="1" applyBorder="1" applyAlignment="1">
      <alignment horizontal="center" vertical="center" wrapText="1"/>
    </xf>
    <xf numFmtId="172" fontId="8" fillId="0" borderId="14" xfId="0" applyNumberFormat="1" applyFont="1" applyBorder="1" applyAlignment="1">
      <alignment horizontal="right"/>
    </xf>
    <xf numFmtId="3" fontId="8" fillId="33" borderId="0" xfId="0" applyNumberFormat="1" applyFont="1" applyFill="1" applyAlignment="1">
      <alignment horizontal="right"/>
    </xf>
    <xf numFmtId="3" fontId="42" fillId="33" borderId="0" xfId="0" applyNumberFormat="1" applyFont="1" applyFill="1" applyAlignment="1">
      <alignment/>
    </xf>
    <xf numFmtId="3" fontId="8" fillId="33" borderId="14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4" xfId="52"/>
    <cellStyle name="Normal_06 Interior de Buenos Aire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.shortcut-targets-by-id\1juW-esm2em_KC-SrjQz-gcQFBskFeSDy\Observatorio\Matriz%20de%20indicadores\19-07--23%20Matriz%20actualizaciones%20de%20indicado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z"/>
      <sheetName val="Hoja3"/>
      <sheetName val="Hoja4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57"/>
  <sheetViews>
    <sheetView showGridLines="0" tabSelected="1" zoomScalePageLayoutView="0" workbookViewId="0" topLeftCell="A35">
      <selection activeCell="B57" sqref="B57:G57"/>
    </sheetView>
  </sheetViews>
  <sheetFormatPr defaultColWidth="9.140625" defaultRowHeight="15"/>
  <cols>
    <col min="1" max="1" width="9.140625" style="0" customWidth="1"/>
    <col min="2" max="2" width="32.57421875" style="0" bestFit="1" customWidth="1"/>
    <col min="3" max="4" width="15.28125" style="0" bestFit="1" customWidth="1"/>
    <col min="5" max="5" width="12.421875" style="0" bestFit="1" customWidth="1"/>
    <col min="6" max="6" width="10.140625" style="0" bestFit="1" customWidth="1"/>
    <col min="7" max="7" width="13.7109375" style="0" bestFit="1" customWidth="1"/>
    <col min="8" max="9" width="15.28125" style="0" bestFit="1" customWidth="1"/>
    <col min="10" max="10" width="12.421875" style="0" bestFit="1" customWidth="1"/>
    <col min="11" max="11" width="10.140625" style="0" bestFit="1" customWidth="1"/>
    <col min="12" max="12" width="13.7109375" style="0" bestFit="1" customWidth="1"/>
    <col min="13" max="14" width="15.28125" style="0" bestFit="1" customWidth="1"/>
    <col min="15" max="15" width="12.421875" style="0" bestFit="1" customWidth="1"/>
    <col min="16" max="16" width="10.140625" style="0" bestFit="1" customWidth="1"/>
    <col min="17" max="17" width="13.7109375" style="0" bestFit="1" customWidth="1"/>
    <col min="18" max="19" width="15.28125" style="0" bestFit="1" customWidth="1"/>
    <col min="20" max="20" width="12.421875" style="0" bestFit="1" customWidth="1"/>
    <col min="21" max="21" width="10.140625" style="0" bestFit="1" customWidth="1"/>
    <col min="22" max="22" width="13.7109375" style="0" bestFit="1" customWidth="1"/>
  </cols>
  <sheetData>
    <row r="2" spans="2:22" ht="18">
      <c r="B2" s="66" t="s">
        <v>21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2:22" ht="15">
      <c r="B3" s="67" t="s">
        <v>58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2:7" ht="15">
      <c r="B4" s="30"/>
      <c r="C4" s="30"/>
      <c r="D4" s="30"/>
      <c r="E4" s="30"/>
      <c r="F4" s="30"/>
      <c r="G4" s="30"/>
    </row>
    <row r="5" spans="2:22" s="19" customFormat="1" ht="1.5" customHeigh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2:22" s="19" customFormat="1" ht="45" customHeight="1">
      <c r="B6" s="64" t="s">
        <v>0</v>
      </c>
      <c r="C6" s="61">
        <v>44075</v>
      </c>
      <c r="D6" s="62"/>
      <c r="E6" s="62"/>
      <c r="F6" s="62"/>
      <c r="G6" s="63"/>
      <c r="H6" s="61">
        <v>44348</v>
      </c>
      <c r="I6" s="62"/>
      <c r="J6" s="62"/>
      <c r="K6" s="62"/>
      <c r="L6" s="63"/>
      <c r="M6" s="61">
        <v>44805</v>
      </c>
      <c r="N6" s="62"/>
      <c r="O6" s="62"/>
      <c r="P6" s="62"/>
      <c r="Q6" s="63"/>
      <c r="R6" s="61">
        <v>45139</v>
      </c>
      <c r="S6" s="62"/>
      <c r="T6" s="62"/>
      <c r="U6" s="62"/>
      <c r="V6" s="63"/>
    </row>
    <row r="7" spans="2:22" s="19" customFormat="1" ht="45" customHeight="1">
      <c r="B7" s="70"/>
      <c r="C7" s="62" t="s">
        <v>22</v>
      </c>
      <c r="D7" s="62"/>
      <c r="E7" s="63"/>
      <c r="F7" s="64" t="s">
        <v>26</v>
      </c>
      <c r="G7" s="64" t="s">
        <v>20</v>
      </c>
      <c r="H7" s="62" t="s">
        <v>22</v>
      </c>
      <c r="I7" s="62"/>
      <c r="J7" s="63"/>
      <c r="K7" s="64" t="s">
        <v>25</v>
      </c>
      <c r="L7" s="64" t="s">
        <v>20</v>
      </c>
      <c r="M7" s="62" t="s">
        <v>22</v>
      </c>
      <c r="N7" s="62"/>
      <c r="O7" s="63"/>
      <c r="P7" s="64" t="s">
        <v>56</v>
      </c>
      <c r="Q7" s="64" t="s">
        <v>20</v>
      </c>
      <c r="R7" s="62" t="s">
        <v>22</v>
      </c>
      <c r="S7" s="62"/>
      <c r="T7" s="63"/>
      <c r="U7" s="64" t="s">
        <v>57</v>
      </c>
      <c r="V7" s="64" t="s">
        <v>20</v>
      </c>
    </row>
    <row r="8" spans="2:22" s="21" customFormat="1" ht="27.75" customHeight="1">
      <c r="B8" s="65"/>
      <c r="C8" s="33" t="s">
        <v>16</v>
      </c>
      <c r="D8" s="20" t="s">
        <v>17</v>
      </c>
      <c r="E8" s="20" t="s">
        <v>23</v>
      </c>
      <c r="F8" s="65"/>
      <c r="G8" s="65"/>
      <c r="H8" s="33" t="s">
        <v>16</v>
      </c>
      <c r="I8" s="32" t="s">
        <v>17</v>
      </c>
      <c r="J8" s="32" t="s">
        <v>23</v>
      </c>
      <c r="K8" s="65"/>
      <c r="L8" s="65"/>
      <c r="M8" s="33" t="s">
        <v>16</v>
      </c>
      <c r="N8" s="60" t="s">
        <v>17</v>
      </c>
      <c r="O8" s="60" t="s">
        <v>23</v>
      </c>
      <c r="P8" s="65"/>
      <c r="Q8" s="65"/>
      <c r="R8" s="33" t="s">
        <v>16</v>
      </c>
      <c r="S8" s="60" t="s">
        <v>17</v>
      </c>
      <c r="T8" s="60" t="s">
        <v>23</v>
      </c>
      <c r="U8" s="65"/>
      <c r="V8" s="65"/>
    </row>
    <row r="9" spans="2:22" ht="14.25">
      <c r="B9" s="1" t="s">
        <v>1</v>
      </c>
      <c r="C9" s="22">
        <v>24264</v>
      </c>
      <c r="D9" s="2">
        <v>1259</v>
      </c>
      <c r="E9" s="23">
        <v>25523</v>
      </c>
      <c r="F9" s="18">
        <v>597969</v>
      </c>
      <c r="G9" s="3">
        <f aca="true" t="shared" si="0" ref="G9:G54">E9*100/F9</f>
        <v>4.268281466096068</v>
      </c>
      <c r="H9" s="22">
        <v>31402</v>
      </c>
      <c r="I9" s="2">
        <v>2408</v>
      </c>
      <c r="J9" s="23">
        <v>33810</v>
      </c>
      <c r="K9" s="18">
        <v>601618</v>
      </c>
      <c r="L9" s="3">
        <f aca="true" t="shared" si="1" ref="L9:L54">J9*100/K9</f>
        <v>5.619845150909714</v>
      </c>
      <c r="M9" s="22">
        <v>33886</v>
      </c>
      <c r="N9" s="2">
        <v>2848</v>
      </c>
      <c r="O9" s="23">
        <f>+M9+N9</f>
        <v>36734</v>
      </c>
      <c r="P9" s="18">
        <v>585852</v>
      </c>
      <c r="Q9" s="3">
        <f aca="true" t="shared" si="2" ref="Q9:Q54">O9*100/P9</f>
        <v>6.27018427862327</v>
      </c>
      <c r="R9" s="22">
        <v>30689</v>
      </c>
      <c r="S9" s="2">
        <v>1788</v>
      </c>
      <c r="T9" s="23">
        <f>+R9+S9</f>
        <v>32477</v>
      </c>
      <c r="U9" s="18">
        <v>585852</v>
      </c>
      <c r="V9" s="3">
        <f aca="true" t="shared" si="3" ref="V9:V54">T9*100/U9</f>
        <v>5.543550248185548</v>
      </c>
    </row>
    <row r="10" spans="2:22" ht="14.25">
      <c r="B10" s="4" t="s">
        <v>2</v>
      </c>
      <c r="C10" s="24">
        <v>8879</v>
      </c>
      <c r="D10" s="15">
        <v>449</v>
      </c>
      <c r="E10" s="25">
        <v>9328</v>
      </c>
      <c r="F10" s="14">
        <v>356392</v>
      </c>
      <c r="G10" s="6">
        <f t="shared" si="0"/>
        <v>2.617342701295203</v>
      </c>
      <c r="H10" s="24">
        <v>13325</v>
      </c>
      <c r="I10" s="15">
        <v>943</v>
      </c>
      <c r="J10" s="25">
        <v>14268</v>
      </c>
      <c r="K10" s="14">
        <v>357440</v>
      </c>
      <c r="L10" s="6">
        <f t="shared" si="1"/>
        <v>3.9917188898836167</v>
      </c>
      <c r="M10" s="24">
        <v>14396</v>
      </c>
      <c r="N10" s="15">
        <v>1105</v>
      </c>
      <c r="O10" s="25">
        <f aca="true" t="shared" si="4" ref="O10:O49">+M10+N10</f>
        <v>15501</v>
      </c>
      <c r="P10" s="14">
        <v>370939</v>
      </c>
      <c r="Q10" s="6">
        <f t="shared" si="2"/>
        <v>4.17885420513885</v>
      </c>
      <c r="R10" s="24">
        <v>12704</v>
      </c>
      <c r="S10" s="15">
        <v>722</v>
      </c>
      <c r="T10" s="25">
        <f aca="true" t="shared" si="5" ref="T10:T32">+R10+S10</f>
        <v>13426</v>
      </c>
      <c r="U10" s="14">
        <v>370939</v>
      </c>
      <c r="V10" s="6">
        <f t="shared" si="3"/>
        <v>3.6194630383971487</v>
      </c>
    </row>
    <row r="11" spans="2:22" ht="14.25">
      <c r="B11" s="7" t="s">
        <v>44</v>
      </c>
      <c r="C11" s="26">
        <v>11369</v>
      </c>
      <c r="D11" s="13">
        <v>588</v>
      </c>
      <c r="E11" s="27">
        <v>11957</v>
      </c>
      <c r="F11" s="12">
        <v>365771</v>
      </c>
      <c r="G11" s="8">
        <f t="shared" si="0"/>
        <v>3.2689852393984213</v>
      </c>
      <c r="H11" s="26">
        <v>17467</v>
      </c>
      <c r="I11" s="13">
        <v>1205</v>
      </c>
      <c r="J11" s="27">
        <v>18672</v>
      </c>
      <c r="K11" s="12">
        <v>369294</v>
      </c>
      <c r="L11" s="8">
        <f t="shared" si="1"/>
        <v>5.056134137029034</v>
      </c>
      <c r="M11" s="26">
        <v>17706</v>
      </c>
      <c r="N11" s="13">
        <v>1484</v>
      </c>
      <c r="O11" s="27">
        <f t="shared" si="4"/>
        <v>19190</v>
      </c>
      <c r="P11" s="12">
        <v>360582</v>
      </c>
      <c r="Q11" s="8">
        <f t="shared" si="2"/>
        <v>5.321951733586258</v>
      </c>
      <c r="R11" s="26">
        <v>15872</v>
      </c>
      <c r="S11" s="13">
        <v>921</v>
      </c>
      <c r="T11" s="27">
        <f t="shared" si="5"/>
        <v>16793</v>
      </c>
      <c r="U11" s="12">
        <v>360582</v>
      </c>
      <c r="V11" s="8">
        <f t="shared" si="3"/>
        <v>4.657193093387912</v>
      </c>
    </row>
    <row r="12" spans="2:22" ht="14.25">
      <c r="B12" s="4" t="s">
        <v>55</v>
      </c>
      <c r="C12" s="24">
        <v>12893</v>
      </c>
      <c r="D12" s="15">
        <v>656</v>
      </c>
      <c r="E12" s="25">
        <v>13549</v>
      </c>
      <c r="F12" s="14">
        <v>370900</v>
      </c>
      <c r="G12" s="6">
        <f t="shared" si="0"/>
        <v>3.6530062011323805</v>
      </c>
      <c r="H12" s="24">
        <v>20177</v>
      </c>
      <c r="I12" s="15">
        <v>1554</v>
      </c>
      <c r="J12" s="25">
        <v>21731</v>
      </c>
      <c r="K12" s="14">
        <v>377237</v>
      </c>
      <c r="L12" s="6">
        <f t="shared" si="1"/>
        <v>5.760569615387674</v>
      </c>
      <c r="M12" s="24">
        <v>22544</v>
      </c>
      <c r="N12" s="15">
        <v>1861</v>
      </c>
      <c r="O12" s="25">
        <f t="shared" si="4"/>
        <v>24405</v>
      </c>
      <c r="P12" s="14">
        <v>339030</v>
      </c>
      <c r="Q12" s="6">
        <f t="shared" si="2"/>
        <v>7.198478010795505</v>
      </c>
      <c r="R12" s="24">
        <v>20862</v>
      </c>
      <c r="S12" s="15">
        <v>1220</v>
      </c>
      <c r="T12" s="25">
        <f t="shared" si="5"/>
        <v>22082</v>
      </c>
      <c r="U12" s="14">
        <v>339030</v>
      </c>
      <c r="V12" s="6">
        <f t="shared" si="3"/>
        <v>6.513287909624517</v>
      </c>
    </row>
    <row r="13" spans="2:22" ht="14.25">
      <c r="B13" s="7" t="s">
        <v>45</v>
      </c>
      <c r="C13" s="26">
        <v>7800</v>
      </c>
      <c r="D13" s="13">
        <v>444</v>
      </c>
      <c r="E13" s="27">
        <v>8244</v>
      </c>
      <c r="F13" s="12">
        <v>219031</v>
      </c>
      <c r="G13" s="8">
        <f t="shared" si="0"/>
        <v>3.7638507791134588</v>
      </c>
      <c r="H13" s="26">
        <v>12454</v>
      </c>
      <c r="I13" s="13">
        <v>968</v>
      </c>
      <c r="J13" s="27">
        <v>13422</v>
      </c>
      <c r="K13" s="12">
        <v>224228</v>
      </c>
      <c r="L13" s="8">
        <f t="shared" si="1"/>
        <v>5.985871523627736</v>
      </c>
      <c r="M13" s="26">
        <v>6191</v>
      </c>
      <c r="N13" s="13">
        <v>1200</v>
      </c>
      <c r="O13" s="27">
        <f t="shared" si="4"/>
        <v>7391</v>
      </c>
      <c r="P13" s="12">
        <v>203283</v>
      </c>
      <c r="Q13" s="8">
        <f t="shared" si="2"/>
        <v>3.6358180467623953</v>
      </c>
      <c r="R13" s="26">
        <v>5000</v>
      </c>
      <c r="S13" s="13">
        <v>774</v>
      </c>
      <c r="T13" s="27">
        <f t="shared" si="5"/>
        <v>5774</v>
      </c>
      <c r="U13" s="12">
        <v>203283</v>
      </c>
      <c r="V13" s="8">
        <f t="shared" si="3"/>
        <v>2.840375240428368</v>
      </c>
    </row>
    <row r="14" spans="2:22" ht="14.25">
      <c r="B14" s="4" t="s">
        <v>46</v>
      </c>
      <c r="C14" s="24">
        <v>21667</v>
      </c>
      <c r="D14" s="15">
        <v>1309</v>
      </c>
      <c r="E14" s="25">
        <v>22976</v>
      </c>
      <c r="F14" s="14">
        <v>517082</v>
      </c>
      <c r="G14" s="6">
        <f t="shared" si="0"/>
        <v>4.443395825033553</v>
      </c>
      <c r="H14" s="24">
        <v>34167</v>
      </c>
      <c r="I14" s="15">
        <v>2783</v>
      </c>
      <c r="J14" s="25">
        <v>36950</v>
      </c>
      <c r="K14" s="14">
        <v>525270</v>
      </c>
      <c r="L14" s="6">
        <f t="shared" si="1"/>
        <v>7.034477506806024</v>
      </c>
      <c r="M14" s="24">
        <v>37388</v>
      </c>
      <c r="N14" s="15">
        <v>1724</v>
      </c>
      <c r="O14" s="25">
        <f t="shared" si="4"/>
        <v>39112</v>
      </c>
      <c r="P14" s="14">
        <v>497818</v>
      </c>
      <c r="Q14" s="6">
        <f t="shared" si="2"/>
        <v>7.8566865802361505</v>
      </c>
      <c r="R14" s="24">
        <v>34064</v>
      </c>
      <c r="S14" s="15">
        <v>541</v>
      </c>
      <c r="T14" s="25">
        <f t="shared" si="5"/>
        <v>34605</v>
      </c>
      <c r="U14" s="14">
        <v>497818</v>
      </c>
      <c r="V14" s="6">
        <f t="shared" si="3"/>
        <v>6.951335628683575</v>
      </c>
    </row>
    <row r="15" spans="2:22" ht="14.25">
      <c r="B15" s="7" t="s">
        <v>51</v>
      </c>
      <c r="C15" s="26">
        <v>10869</v>
      </c>
      <c r="D15" s="13">
        <v>612</v>
      </c>
      <c r="E15" s="27">
        <v>11481</v>
      </c>
      <c r="F15" s="12">
        <v>425265</v>
      </c>
      <c r="G15" s="8">
        <f t="shared" si="0"/>
        <v>2.6997284046418115</v>
      </c>
      <c r="H15" s="26">
        <v>16829</v>
      </c>
      <c r="I15" s="13">
        <v>1356</v>
      </c>
      <c r="J15" s="27">
        <v>18185</v>
      </c>
      <c r="K15" s="12">
        <v>425911</v>
      </c>
      <c r="L15" s="8">
        <f t="shared" si="1"/>
        <v>4.269671363266035</v>
      </c>
      <c r="M15" s="26">
        <v>18323</v>
      </c>
      <c r="N15" s="13">
        <v>1603</v>
      </c>
      <c r="O15" s="27">
        <f t="shared" si="4"/>
        <v>19926</v>
      </c>
      <c r="P15" s="12">
        <v>450335</v>
      </c>
      <c r="Q15" s="8">
        <f t="shared" si="2"/>
        <v>4.424706052161169</v>
      </c>
      <c r="R15" s="26">
        <v>16564</v>
      </c>
      <c r="S15" s="13">
        <v>1106</v>
      </c>
      <c r="T15" s="27">
        <f t="shared" si="5"/>
        <v>17670</v>
      </c>
      <c r="U15" s="12">
        <v>450335</v>
      </c>
      <c r="V15" s="8">
        <f t="shared" si="3"/>
        <v>3.923745656011636</v>
      </c>
    </row>
    <row r="16" spans="2:22" ht="14.25">
      <c r="B16" s="4" t="s">
        <v>47</v>
      </c>
      <c r="C16" s="24">
        <v>4756</v>
      </c>
      <c r="D16" s="15">
        <v>253</v>
      </c>
      <c r="E16" s="25">
        <v>5009</v>
      </c>
      <c r="F16" s="14">
        <v>193583</v>
      </c>
      <c r="G16" s="6">
        <f t="shared" si="0"/>
        <v>2.587520598399653</v>
      </c>
      <c r="H16" s="24">
        <v>7547</v>
      </c>
      <c r="I16" s="15">
        <v>586</v>
      </c>
      <c r="J16" s="25">
        <v>8133</v>
      </c>
      <c r="K16" s="14">
        <v>194597</v>
      </c>
      <c r="L16" s="6">
        <f t="shared" si="1"/>
        <v>4.1794066712230915</v>
      </c>
      <c r="M16" s="24">
        <v>7900</v>
      </c>
      <c r="N16" s="15">
        <v>685</v>
      </c>
      <c r="O16" s="25">
        <f t="shared" si="4"/>
        <v>8585</v>
      </c>
      <c r="P16" s="14">
        <v>187122</v>
      </c>
      <c r="Q16" s="6">
        <f t="shared" si="2"/>
        <v>4.587915905131411</v>
      </c>
      <c r="R16" s="24">
        <v>6986</v>
      </c>
      <c r="S16" s="15">
        <v>444</v>
      </c>
      <c r="T16" s="25">
        <f t="shared" si="5"/>
        <v>7430</v>
      </c>
      <c r="U16" s="14">
        <v>187122</v>
      </c>
      <c r="V16" s="6">
        <f t="shared" si="3"/>
        <v>3.970671540492299</v>
      </c>
    </row>
    <row r="17" spans="2:22" ht="14.25">
      <c r="B17" s="7" t="s">
        <v>52</v>
      </c>
      <c r="C17" s="26">
        <v>3565</v>
      </c>
      <c r="D17" s="13">
        <v>168</v>
      </c>
      <c r="E17" s="27">
        <v>3733</v>
      </c>
      <c r="F17" s="12">
        <v>180914</v>
      </c>
      <c r="G17" s="8">
        <f t="shared" si="0"/>
        <v>2.0634113446167794</v>
      </c>
      <c r="H17" s="26">
        <v>5815</v>
      </c>
      <c r="I17" s="13">
        <v>383</v>
      </c>
      <c r="J17" s="27">
        <v>6198</v>
      </c>
      <c r="K17" s="12">
        <v>182011</v>
      </c>
      <c r="L17" s="8">
        <f t="shared" si="1"/>
        <v>3.405288691342831</v>
      </c>
      <c r="M17" s="26">
        <v>6091</v>
      </c>
      <c r="N17" s="13">
        <v>456</v>
      </c>
      <c r="O17" s="27">
        <f t="shared" si="4"/>
        <v>6547</v>
      </c>
      <c r="P17" s="12">
        <v>179788</v>
      </c>
      <c r="Q17" s="8">
        <f t="shared" si="2"/>
        <v>3.641511113088749</v>
      </c>
      <c r="R17" s="26">
        <v>5466</v>
      </c>
      <c r="S17" s="13">
        <v>310</v>
      </c>
      <c r="T17" s="27">
        <f t="shared" si="5"/>
        <v>5776</v>
      </c>
      <c r="U17" s="12">
        <v>179788</v>
      </c>
      <c r="V17" s="8">
        <f t="shared" si="3"/>
        <v>3.212672703406234</v>
      </c>
    </row>
    <row r="18" spans="2:22" ht="14.25">
      <c r="B18" s="4" t="s">
        <v>53</v>
      </c>
      <c r="C18" s="24">
        <v>16205</v>
      </c>
      <c r="D18" s="15">
        <v>801</v>
      </c>
      <c r="E18" s="25">
        <v>17006</v>
      </c>
      <c r="F18" s="14">
        <v>307443</v>
      </c>
      <c r="G18" s="6">
        <f t="shared" si="0"/>
        <v>5.531431842650507</v>
      </c>
      <c r="H18" s="24">
        <v>23939</v>
      </c>
      <c r="I18" s="15">
        <v>1676</v>
      </c>
      <c r="J18" s="25">
        <v>25615</v>
      </c>
      <c r="K18" s="14">
        <v>311187</v>
      </c>
      <c r="L18" s="6">
        <f t="shared" si="1"/>
        <v>8.23138498716206</v>
      </c>
      <c r="M18" s="24">
        <v>13526</v>
      </c>
      <c r="N18" s="15">
        <v>2275</v>
      </c>
      <c r="O18" s="25">
        <f t="shared" si="4"/>
        <v>15801</v>
      </c>
      <c r="P18" s="14">
        <v>323918</v>
      </c>
      <c r="Q18" s="6">
        <f t="shared" si="2"/>
        <v>4.878086429281485</v>
      </c>
      <c r="R18" s="24">
        <v>11076</v>
      </c>
      <c r="S18" s="15">
        <v>1479</v>
      </c>
      <c r="T18" s="25">
        <f t="shared" si="5"/>
        <v>12555</v>
      </c>
      <c r="U18" s="14">
        <v>323918</v>
      </c>
      <c r="V18" s="6">
        <f t="shared" si="3"/>
        <v>3.8759809581437277</v>
      </c>
    </row>
    <row r="19" spans="2:22" ht="14.25">
      <c r="B19" s="7" t="s">
        <v>48</v>
      </c>
      <c r="C19" s="26">
        <v>60081</v>
      </c>
      <c r="D19" s="13">
        <v>3086</v>
      </c>
      <c r="E19" s="27">
        <v>63167</v>
      </c>
      <c r="F19" s="12">
        <v>2281194</v>
      </c>
      <c r="G19" s="8">
        <f t="shared" si="0"/>
        <v>2.769032357616231</v>
      </c>
      <c r="H19" s="26">
        <v>94741</v>
      </c>
      <c r="I19" s="13">
        <v>6733</v>
      </c>
      <c r="J19" s="27">
        <v>101474</v>
      </c>
      <c r="K19" s="12">
        <v>2327874</v>
      </c>
      <c r="L19" s="8">
        <f t="shared" si="1"/>
        <v>4.359084727094336</v>
      </c>
      <c r="M19" s="26">
        <v>51539</v>
      </c>
      <c r="N19" s="13">
        <v>9488</v>
      </c>
      <c r="O19" s="27">
        <f t="shared" si="4"/>
        <v>61027</v>
      </c>
      <c r="P19" s="12">
        <v>1837774</v>
      </c>
      <c r="Q19" s="8">
        <f t="shared" si="2"/>
        <v>3.3207021102703598</v>
      </c>
      <c r="R19" s="26">
        <v>45514</v>
      </c>
      <c r="S19" s="13">
        <v>8232</v>
      </c>
      <c r="T19" s="27">
        <f t="shared" si="5"/>
        <v>53746</v>
      </c>
      <c r="U19" s="12">
        <v>1837774</v>
      </c>
      <c r="V19" s="8">
        <f t="shared" si="3"/>
        <v>2.9245162898158314</v>
      </c>
    </row>
    <row r="20" spans="2:22" ht="14.25">
      <c r="B20" s="4" t="s">
        <v>3</v>
      </c>
      <c r="C20" s="24">
        <v>11608</v>
      </c>
      <c r="D20" s="15">
        <v>624</v>
      </c>
      <c r="E20" s="25">
        <v>12232</v>
      </c>
      <c r="F20" s="14">
        <v>462827</v>
      </c>
      <c r="G20" s="6">
        <f t="shared" si="0"/>
        <v>2.642888163395826</v>
      </c>
      <c r="H20" s="24">
        <v>19046</v>
      </c>
      <c r="I20" s="15">
        <v>1423</v>
      </c>
      <c r="J20" s="25">
        <v>20469</v>
      </c>
      <c r="K20" s="14">
        <v>462760</v>
      </c>
      <c r="L20" s="6">
        <f t="shared" si="1"/>
        <v>4.423243149796871</v>
      </c>
      <c r="M20" s="24">
        <v>20731</v>
      </c>
      <c r="N20" s="15">
        <v>1673</v>
      </c>
      <c r="O20" s="25">
        <f t="shared" si="4"/>
        <v>22404</v>
      </c>
      <c r="P20" s="14">
        <v>462051</v>
      </c>
      <c r="Q20" s="6">
        <f t="shared" si="2"/>
        <v>4.84881539050884</v>
      </c>
      <c r="R20" s="24">
        <v>18761</v>
      </c>
      <c r="S20" s="15">
        <v>1151</v>
      </c>
      <c r="T20" s="25">
        <f t="shared" si="5"/>
        <v>19912</v>
      </c>
      <c r="U20" s="14">
        <v>462051</v>
      </c>
      <c r="V20" s="6">
        <f t="shared" si="3"/>
        <v>4.30948098802946</v>
      </c>
    </row>
    <row r="21" spans="2:22" ht="14.25">
      <c r="B21" s="7" t="s">
        <v>4</v>
      </c>
      <c r="C21" s="26">
        <v>24967</v>
      </c>
      <c r="D21" s="13">
        <v>1257</v>
      </c>
      <c r="E21" s="27">
        <v>26224</v>
      </c>
      <c r="F21" s="12">
        <v>648312</v>
      </c>
      <c r="G21" s="8">
        <f t="shared" si="0"/>
        <v>4.044966004022754</v>
      </c>
      <c r="H21" s="26">
        <v>39638</v>
      </c>
      <c r="I21" s="13">
        <v>2653</v>
      </c>
      <c r="J21" s="27">
        <v>42291</v>
      </c>
      <c r="K21" s="12">
        <v>650678</v>
      </c>
      <c r="L21" s="8">
        <f t="shared" si="1"/>
        <v>6.499528184447607</v>
      </c>
      <c r="M21" s="26">
        <v>30979</v>
      </c>
      <c r="N21" s="13">
        <v>1845</v>
      </c>
      <c r="O21" s="27">
        <f t="shared" si="4"/>
        <v>32824</v>
      </c>
      <c r="P21" s="12">
        <v>694330</v>
      </c>
      <c r="Q21" s="8">
        <f t="shared" si="2"/>
        <v>4.727435081301398</v>
      </c>
      <c r="R21" s="26">
        <v>27589</v>
      </c>
      <c r="S21" s="13">
        <v>838</v>
      </c>
      <c r="T21" s="27">
        <f t="shared" si="5"/>
        <v>28427</v>
      </c>
      <c r="U21" s="12">
        <v>694330</v>
      </c>
      <c r="V21" s="8">
        <f t="shared" si="3"/>
        <v>4.094162718015929</v>
      </c>
    </row>
    <row r="22" spans="2:22" ht="14.25">
      <c r="B22" s="4" t="s">
        <v>49</v>
      </c>
      <c r="C22" s="24">
        <v>10817</v>
      </c>
      <c r="D22" s="15">
        <v>711</v>
      </c>
      <c r="E22" s="25">
        <v>11528</v>
      </c>
      <c r="F22" s="14">
        <v>359953</v>
      </c>
      <c r="G22" s="6">
        <f t="shared" si="0"/>
        <v>3.2026403447116705</v>
      </c>
      <c r="H22" s="24">
        <v>16929</v>
      </c>
      <c r="I22" s="15">
        <v>1233</v>
      </c>
      <c r="J22" s="25">
        <v>18162</v>
      </c>
      <c r="K22" s="14">
        <v>363263</v>
      </c>
      <c r="L22" s="6">
        <f t="shared" si="1"/>
        <v>4.999683424956574</v>
      </c>
      <c r="M22" s="24">
        <v>13515</v>
      </c>
      <c r="N22" s="15">
        <v>1519</v>
      </c>
      <c r="O22" s="25">
        <f t="shared" si="4"/>
        <v>15034</v>
      </c>
      <c r="P22" s="14">
        <v>351788</v>
      </c>
      <c r="Q22" s="6">
        <f t="shared" si="2"/>
        <v>4.273596597951038</v>
      </c>
      <c r="R22" s="24">
        <v>11572</v>
      </c>
      <c r="S22" s="15">
        <v>974</v>
      </c>
      <c r="T22" s="25">
        <f t="shared" si="5"/>
        <v>12546</v>
      </c>
      <c r="U22" s="14">
        <v>351788</v>
      </c>
      <c r="V22" s="6">
        <f t="shared" si="3"/>
        <v>3.5663524622784175</v>
      </c>
    </row>
    <row r="23" spans="2:22" ht="14.25">
      <c r="B23" s="7" t="s">
        <v>5</v>
      </c>
      <c r="C23" s="26">
        <v>23975</v>
      </c>
      <c r="D23" s="13">
        <v>1067</v>
      </c>
      <c r="E23" s="27">
        <v>25042</v>
      </c>
      <c r="F23" s="12">
        <v>606413</v>
      </c>
      <c r="G23" s="8">
        <f t="shared" si="0"/>
        <v>4.129528885429567</v>
      </c>
      <c r="H23" s="26">
        <v>37083</v>
      </c>
      <c r="I23" s="13">
        <v>2462</v>
      </c>
      <c r="J23" s="27">
        <v>39545</v>
      </c>
      <c r="K23" s="12">
        <v>613509</v>
      </c>
      <c r="L23" s="8">
        <f t="shared" si="1"/>
        <v>6.445708212919452</v>
      </c>
      <c r="M23" s="26">
        <v>41384</v>
      </c>
      <c r="N23" s="13">
        <v>2990</v>
      </c>
      <c r="O23" s="27">
        <f t="shared" si="4"/>
        <v>44374</v>
      </c>
      <c r="P23" s="12">
        <v>580806</v>
      </c>
      <c r="Q23" s="8">
        <f t="shared" si="2"/>
        <v>7.640072588781797</v>
      </c>
      <c r="R23" s="26">
        <v>38383</v>
      </c>
      <c r="S23" s="13">
        <v>1921</v>
      </c>
      <c r="T23" s="27">
        <f t="shared" si="5"/>
        <v>40304</v>
      </c>
      <c r="U23" s="12">
        <v>580806</v>
      </c>
      <c r="V23" s="8">
        <f t="shared" si="3"/>
        <v>6.939322252180591</v>
      </c>
    </row>
    <row r="24" spans="2:22" ht="14.25">
      <c r="B24" s="4" t="s">
        <v>6</v>
      </c>
      <c r="C24" s="24">
        <v>25099</v>
      </c>
      <c r="D24" s="15">
        <v>1269</v>
      </c>
      <c r="E24" s="25">
        <v>26368</v>
      </c>
      <c r="F24" s="14">
        <v>541691</v>
      </c>
      <c r="G24" s="6">
        <f t="shared" si="0"/>
        <v>4.867719788587959</v>
      </c>
      <c r="H24" s="24">
        <v>39240</v>
      </c>
      <c r="I24" s="15">
        <v>2779</v>
      </c>
      <c r="J24" s="25">
        <v>42019</v>
      </c>
      <c r="K24" s="14">
        <v>549930</v>
      </c>
      <c r="L24" s="6">
        <f t="shared" si="1"/>
        <v>7.640790646082229</v>
      </c>
      <c r="M24" s="24">
        <v>44869</v>
      </c>
      <c r="N24" s="15">
        <v>3452</v>
      </c>
      <c r="O24" s="25">
        <f t="shared" si="4"/>
        <v>48321</v>
      </c>
      <c r="P24" s="14">
        <v>574374</v>
      </c>
      <c r="Q24" s="6">
        <f t="shared" si="2"/>
        <v>8.412811164850776</v>
      </c>
      <c r="R24" s="24">
        <v>42695</v>
      </c>
      <c r="S24" s="15">
        <v>2216</v>
      </c>
      <c r="T24" s="25">
        <f t="shared" si="5"/>
        <v>44911</v>
      </c>
      <c r="U24" s="14">
        <v>574374</v>
      </c>
      <c r="V24" s="6">
        <f t="shared" si="3"/>
        <v>7.819121339057826</v>
      </c>
    </row>
    <row r="25" spans="2:22" ht="14.25">
      <c r="B25" s="7" t="s">
        <v>54</v>
      </c>
      <c r="C25" s="26">
        <v>5689</v>
      </c>
      <c r="D25" s="13">
        <v>268</v>
      </c>
      <c r="E25" s="27">
        <v>5957</v>
      </c>
      <c r="F25" s="12">
        <v>318632</v>
      </c>
      <c r="G25" s="8">
        <f t="shared" si="0"/>
        <v>1.8695548469708</v>
      </c>
      <c r="H25" s="26">
        <v>9248</v>
      </c>
      <c r="I25" s="13">
        <v>663</v>
      </c>
      <c r="J25" s="27">
        <v>9911</v>
      </c>
      <c r="K25" s="12">
        <v>318104</v>
      </c>
      <c r="L25" s="8">
        <f t="shared" si="1"/>
        <v>3.115647712697734</v>
      </c>
      <c r="M25" s="26">
        <v>6330</v>
      </c>
      <c r="N25" s="13">
        <v>775</v>
      </c>
      <c r="O25" s="27">
        <f t="shared" si="4"/>
        <v>7105</v>
      </c>
      <c r="P25" s="12">
        <v>334178</v>
      </c>
      <c r="Q25" s="8">
        <f t="shared" si="2"/>
        <v>2.126112431099594</v>
      </c>
      <c r="R25" s="26">
        <v>5230</v>
      </c>
      <c r="S25" s="13">
        <v>512</v>
      </c>
      <c r="T25" s="27">
        <f t="shared" si="5"/>
        <v>5742</v>
      </c>
      <c r="U25" s="12">
        <v>334178</v>
      </c>
      <c r="V25" s="8">
        <f t="shared" si="3"/>
        <v>1.7182459647253858</v>
      </c>
    </row>
    <row r="26" spans="2:22" ht="14.25">
      <c r="B26" s="4" t="s">
        <v>7</v>
      </c>
      <c r="C26" s="24">
        <v>16442</v>
      </c>
      <c r="D26" s="15">
        <v>899</v>
      </c>
      <c r="E26" s="25">
        <v>17341</v>
      </c>
      <c r="F26" s="14">
        <v>664783</v>
      </c>
      <c r="G26" s="6">
        <f t="shared" si="0"/>
        <v>2.6085203743176346</v>
      </c>
      <c r="H26" s="24">
        <v>31573</v>
      </c>
      <c r="I26" s="15">
        <v>2336</v>
      </c>
      <c r="J26" s="25">
        <v>33909</v>
      </c>
      <c r="K26" s="14">
        <v>672199</v>
      </c>
      <c r="L26" s="6">
        <f t="shared" si="1"/>
        <v>5.0444883137285235</v>
      </c>
      <c r="M26" s="24">
        <v>35567</v>
      </c>
      <c r="N26" s="15">
        <v>2706</v>
      </c>
      <c r="O26" s="25">
        <f t="shared" si="4"/>
        <v>38273</v>
      </c>
      <c r="P26" s="14">
        <v>636026</v>
      </c>
      <c r="Q26" s="6">
        <f t="shared" si="2"/>
        <v>6.017521296299208</v>
      </c>
      <c r="R26" s="24">
        <v>32423</v>
      </c>
      <c r="S26" s="15">
        <v>1779</v>
      </c>
      <c r="T26" s="25">
        <f t="shared" si="5"/>
        <v>34202</v>
      </c>
      <c r="U26" s="14">
        <v>636026</v>
      </c>
      <c r="V26" s="6">
        <f t="shared" si="3"/>
        <v>5.377453122985538</v>
      </c>
    </row>
    <row r="27" spans="2:22" ht="14.25">
      <c r="B27" s="7" t="s">
        <v>8</v>
      </c>
      <c r="C27" s="26">
        <v>4787</v>
      </c>
      <c r="D27" s="13">
        <v>230</v>
      </c>
      <c r="E27" s="27">
        <v>5017</v>
      </c>
      <c r="F27" s="12">
        <v>174883</v>
      </c>
      <c r="G27" s="8">
        <f t="shared" si="0"/>
        <v>2.8687751239400057</v>
      </c>
      <c r="H27" s="26">
        <v>7415</v>
      </c>
      <c r="I27" s="13">
        <v>528</v>
      </c>
      <c r="J27" s="27">
        <v>7943</v>
      </c>
      <c r="K27" s="12">
        <v>175845</v>
      </c>
      <c r="L27" s="8">
        <f t="shared" si="1"/>
        <v>4.517046262333305</v>
      </c>
      <c r="M27" s="26">
        <v>8283</v>
      </c>
      <c r="N27" s="13">
        <v>633</v>
      </c>
      <c r="O27" s="27">
        <f t="shared" si="4"/>
        <v>8916</v>
      </c>
      <c r="P27" s="12">
        <v>172524</v>
      </c>
      <c r="Q27" s="8">
        <f t="shared" si="2"/>
        <v>5.1679766293385265</v>
      </c>
      <c r="R27" s="26">
        <v>7345</v>
      </c>
      <c r="S27" s="13">
        <v>419</v>
      </c>
      <c r="T27" s="27">
        <f t="shared" si="5"/>
        <v>7764</v>
      </c>
      <c r="U27" s="12">
        <v>172524</v>
      </c>
      <c r="V27" s="8">
        <f t="shared" si="3"/>
        <v>4.500243444390346</v>
      </c>
    </row>
    <row r="28" spans="2:22" ht="14.25">
      <c r="B28" s="4" t="s">
        <v>9</v>
      </c>
      <c r="C28" s="24">
        <v>4823</v>
      </c>
      <c r="D28" s="15">
        <v>209</v>
      </c>
      <c r="E28" s="25">
        <v>5032</v>
      </c>
      <c r="F28" s="14">
        <v>292224</v>
      </c>
      <c r="G28" s="6">
        <f t="shared" si="0"/>
        <v>1.7219667104686815</v>
      </c>
      <c r="H28" s="24">
        <v>7990</v>
      </c>
      <c r="I28" s="15">
        <v>577</v>
      </c>
      <c r="J28" s="25">
        <v>8567</v>
      </c>
      <c r="K28" s="14">
        <v>291963</v>
      </c>
      <c r="L28" s="6">
        <f t="shared" si="1"/>
        <v>2.9342759185239227</v>
      </c>
      <c r="M28" s="24">
        <v>1699</v>
      </c>
      <c r="N28" s="15">
        <v>642</v>
      </c>
      <c r="O28" s="25">
        <f t="shared" si="4"/>
        <v>2341</v>
      </c>
      <c r="P28" s="14">
        <v>298777</v>
      </c>
      <c r="Q28" s="6">
        <f t="shared" si="2"/>
        <v>0.783527513831386</v>
      </c>
      <c r="R28" s="24">
        <v>597</v>
      </c>
      <c r="S28" s="15">
        <v>442</v>
      </c>
      <c r="T28" s="25">
        <f t="shared" si="5"/>
        <v>1039</v>
      </c>
      <c r="U28" s="14">
        <v>298777</v>
      </c>
      <c r="V28" s="6">
        <f t="shared" si="3"/>
        <v>0.3477509982361427</v>
      </c>
    </row>
    <row r="29" spans="2:22" ht="14.25">
      <c r="B29" s="7" t="s">
        <v>50</v>
      </c>
      <c r="C29" s="26">
        <v>10567</v>
      </c>
      <c r="D29" s="13">
        <v>550</v>
      </c>
      <c r="E29" s="27">
        <v>11117</v>
      </c>
      <c r="F29" s="12">
        <v>304122</v>
      </c>
      <c r="G29" s="8">
        <f t="shared" si="0"/>
        <v>3.6554409085827397</v>
      </c>
      <c r="H29" s="26">
        <v>14074</v>
      </c>
      <c r="I29" s="13">
        <v>1064</v>
      </c>
      <c r="J29" s="27">
        <v>15138</v>
      </c>
      <c r="K29" s="12">
        <v>306469</v>
      </c>
      <c r="L29" s="8">
        <f t="shared" si="1"/>
        <v>4.939488170092244</v>
      </c>
      <c r="M29" s="26">
        <v>9705</v>
      </c>
      <c r="N29" s="13">
        <v>1149</v>
      </c>
      <c r="O29" s="27">
        <f t="shared" si="4"/>
        <v>10854</v>
      </c>
      <c r="P29" s="12">
        <v>326215</v>
      </c>
      <c r="Q29" s="8">
        <f t="shared" si="2"/>
        <v>3.327253498459605</v>
      </c>
      <c r="R29" s="26">
        <v>8353</v>
      </c>
      <c r="S29" s="13">
        <v>736</v>
      </c>
      <c r="T29" s="27">
        <f t="shared" si="5"/>
        <v>9089</v>
      </c>
      <c r="U29" s="12">
        <v>326215</v>
      </c>
      <c r="V29" s="8">
        <f t="shared" si="3"/>
        <v>2.78619928574713</v>
      </c>
    </row>
    <row r="30" spans="2:22" ht="14.25">
      <c r="B30" s="4" t="s">
        <v>10</v>
      </c>
      <c r="C30" s="24">
        <v>13195</v>
      </c>
      <c r="D30" s="15">
        <v>669</v>
      </c>
      <c r="E30" s="25">
        <v>13864</v>
      </c>
      <c r="F30" s="14">
        <v>462998</v>
      </c>
      <c r="G30" s="6">
        <f t="shared" si="0"/>
        <v>2.9943973840059783</v>
      </c>
      <c r="H30" s="24">
        <v>20351</v>
      </c>
      <c r="I30" s="15">
        <v>1387</v>
      </c>
      <c r="J30" s="25">
        <v>21738</v>
      </c>
      <c r="K30" s="14">
        <v>470776</v>
      </c>
      <c r="L30" s="6">
        <f t="shared" si="1"/>
        <v>4.617482624432851</v>
      </c>
      <c r="M30" s="24">
        <v>22262</v>
      </c>
      <c r="N30" s="15">
        <v>1673</v>
      </c>
      <c r="O30" s="25">
        <f t="shared" si="4"/>
        <v>23935</v>
      </c>
      <c r="P30" s="14">
        <v>447785</v>
      </c>
      <c r="Q30" s="6">
        <f t="shared" si="2"/>
        <v>5.345199146912022</v>
      </c>
      <c r="R30" s="24">
        <v>19858</v>
      </c>
      <c r="S30" s="15">
        <v>1026</v>
      </c>
      <c r="T30" s="25">
        <f t="shared" si="5"/>
        <v>20884</v>
      </c>
      <c r="U30" s="14">
        <v>447785</v>
      </c>
      <c r="V30" s="6">
        <f t="shared" si="3"/>
        <v>4.663845372221044</v>
      </c>
    </row>
    <row r="31" spans="2:22" ht="14.25">
      <c r="B31" s="7" t="s">
        <v>11</v>
      </c>
      <c r="C31" s="26">
        <v>8485</v>
      </c>
      <c r="D31" s="13">
        <v>412</v>
      </c>
      <c r="E31" s="27">
        <v>8897</v>
      </c>
      <c r="F31" s="12">
        <v>344067</v>
      </c>
      <c r="G31" s="8">
        <f t="shared" si="0"/>
        <v>2.5858335731122137</v>
      </c>
      <c r="H31" s="26">
        <v>13876</v>
      </c>
      <c r="I31" s="13">
        <v>936</v>
      </c>
      <c r="J31" s="27">
        <v>14812</v>
      </c>
      <c r="K31" s="12">
        <v>344117</v>
      </c>
      <c r="L31" s="8">
        <f t="shared" si="1"/>
        <v>4.304349973991404</v>
      </c>
      <c r="M31" s="26">
        <v>7049</v>
      </c>
      <c r="N31" s="13">
        <v>1093</v>
      </c>
      <c r="O31" s="27">
        <f t="shared" si="4"/>
        <v>8142</v>
      </c>
      <c r="P31" s="12">
        <v>366377</v>
      </c>
      <c r="Q31" s="8">
        <f t="shared" si="2"/>
        <v>2.2223010723926446</v>
      </c>
      <c r="R31" s="26">
        <v>5642</v>
      </c>
      <c r="S31" s="13">
        <v>782</v>
      </c>
      <c r="T31" s="27">
        <f t="shared" si="5"/>
        <v>6424</v>
      </c>
      <c r="U31" s="12">
        <v>366377</v>
      </c>
      <c r="V31" s="8">
        <f t="shared" si="3"/>
        <v>1.7533851742876874</v>
      </c>
    </row>
    <row r="32" spans="2:22" ht="14.25">
      <c r="B32" s="4" t="s">
        <v>12</v>
      </c>
      <c r="C32" s="24">
        <v>2534</v>
      </c>
      <c r="D32" s="15">
        <v>134</v>
      </c>
      <c r="E32" s="25">
        <v>2668</v>
      </c>
      <c r="F32" s="14">
        <v>267655</v>
      </c>
      <c r="G32" s="6">
        <f t="shared" si="0"/>
        <v>0.9968055892847135</v>
      </c>
      <c r="H32" s="24">
        <v>3707</v>
      </c>
      <c r="I32" s="15">
        <v>312</v>
      </c>
      <c r="J32" s="25">
        <v>4019</v>
      </c>
      <c r="K32" s="14">
        <v>267257</v>
      </c>
      <c r="L32" s="6">
        <f t="shared" si="1"/>
        <v>1.5037959716677205</v>
      </c>
      <c r="M32" s="24">
        <v>3948</v>
      </c>
      <c r="N32" s="15">
        <v>402</v>
      </c>
      <c r="O32" s="25">
        <f t="shared" si="4"/>
        <v>4350</v>
      </c>
      <c r="P32" s="14">
        <v>283510</v>
      </c>
      <c r="Q32" s="6">
        <f t="shared" si="2"/>
        <v>1.5343374131423935</v>
      </c>
      <c r="R32" s="24">
        <v>3360</v>
      </c>
      <c r="S32" s="15">
        <v>268</v>
      </c>
      <c r="T32" s="25">
        <f t="shared" si="5"/>
        <v>3628</v>
      </c>
      <c r="U32" s="14">
        <v>283510</v>
      </c>
      <c r="V32" s="6">
        <f t="shared" si="3"/>
        <v>1.2796726746851963</v>
      </c>
    </row>
    <row r="33" spans="2:22" ht="14.25">
      <c r="B33" s="9" t="s">
        <v>13</v>
      </c>
      <c r="C33" s="28">
        <f>SUM(C9:C32)</f>
        <v>345336</v>
      </c>
      <c r="D33" s="17">
        <f>SUM(D9:D32)</f>
        <v>17924</v>
      </c>
      <c r="E33" s="29">
        <f>SUM(E9:E32)</f>
        <v>363260</v>
      </c>
      <c r="F33" s="16">
        <v>11264104</v>
      </c>
      <c r="G33" s="10">
        <f t="shared" si="0"/>
        <v>3.2249347129607466</v>
      </c>
      <c r="H33" s="28">
        <f>SUM(H9:H32)</f>
        <v>538033</v>
      </c>
      <c r="I33" s="17">
        <f>SUM(I9:I32)</f>
        <v>38948</v>
      </c>
      <c r="J33" s="29">
        <f>SUM(J9:J32)</f>
        <v>576981</v>
      </c>
      <c r="K33" s="16">
        <f>SUM(K9:K32)</f>
        <v>11383537</v>
      </c>
      <c r="L33" s="10">
        <f t="shared" si="1"/>
        <v>5.068556460087932</v>
      </c>
      <c r="M33" s="28">
        <f>SUM(M9:M32)</f>
        <v>475811</v>
      </c>
      <c r="N33" s="17">
        <f>SUM(N9:N32)</f>
        <v>45281</v>
      </c>
      <c r="O33" s="29">
        <f>SUM(O9:O32)</f>
        <v>521092</v>
      </c>
      <c r="P33" s="16">
        <v>10865182</v>
      </c>
      <c r="Q33" s="10">
        <f t="shared" si="2"/>
        <v>4.7959804078753585</v>
      </c>
      <c r="R33" s="28">
        <f>SUM(R9:R32)</f>
        <v>426605</v>
      </c>
      <c r="S33" s="17">
        <f>SUM(S9:S32)</f>
        <v>30601</v>
      </c>
      <c r="T33" s="29">
        <f>SUM(T9:T32)</f>
        <v>457206</v>
      </c>
      <c r="U33" s="16">
        <v>10865182</v>
      </c>
      <c r="V33" s="10">
        <f t="shared" si="3"/>
        <v>4.207992098061496</v>
      </c>
    </row>
    <row r="34" spans="2:22" ht="14.25">
      <c r="B34" s="34" t="s">
        <v>27</v>
      </c>
      <c r="C34" s="35">
        <v>3136</v>
      </c>
      <c r="D34" s="5">
        <v>114</v>
      </c>
      <c r="E34" s="36">
        <v>3250</v>
      </c>
      <c r="F34" s="37">
        <v>96701</v>
      </c>
      <c r="G34" s="6">
        <f t="shared" si="0"/>
        <v>3.360875275333244</v>
      </c>
      <c r="H34" s="35">
        <v>4846</v>
      </c>
      <c r="I34" s="5">
        <v>277</v>
      </c>
      <c r="J34" s="36">
        <v>5123</v>
      </c>
      <c r="K34" s="37">
        <v>97406</v>
      </c>
      <c r="L34" s="6">
        <f t="shared" si="1"/>
        <v>5.259429603925836</v>
      </c>
      <c r="M34" s="35">
        <v>5261</v>
      </c>
      <c r="N34" s="5">
        <v>343</v>
      </c>
      <c r="O34" s="25">
        <f t="shared" si="4"/>
        <v>5604</v>
      </c>
      <c r="P34" s="37">
        <v>101263</v>
      </c>
      <c r="Q34" s="6">
        <f t="shared" si="2"/>
        <v>5.534104263156335</v>
      </c>
      <c r="R34" s="35">
        <v>4763</v>
      </c>
      <c r="S34" s="5">
        <v>237</v>
      </c>
      <c r="T34" s="36">
        <f>+R34+S34</f>
        <v>5000</v>
      </c>
      <c r="U34" s="37">
        <v>101263</v>
      </c>
      <c r="V34" s="6">
        <f t="shared" si="3"/>
        <v>4.9376376366491215</v>
      </c>
    </row>
    <row r="35" spans="2:22" ht="14.25">
      <c r="B35" s="7" t="s">
        <v>28</v>
      </c>
      <c r="C35" s="38">
        <v>906</v>
      </c>
      <c r="D35" s="39">
        <v>44</v>
      </c>
      <c r="E35" s="40">
        <v>950</v>
      </c>
      <c r="F35" s="41">
        <v>31023</v>
      </c>
      <c r="G35" s="8">
        <f t="shared" si="0"/>
        <v>3.062244141443445</v>
      </c>
      <c r="H35" s="38">
        <v>1307</v>
      </c>
      <c r="I35" s="39">
        <v>97</v>
      </c>
      <c r="J35" s="40">
        <v>1404</v>
      </c>
      <c r="K35" s="41">
        <v>31442</v>
      </c>
      <c r="L35" s="8">
        <f t="shared" si="1"/>
        <v>4.465364798676929</v>
      </c>
      <c r="M35" s="38">
        <v>1487</v>
      </c>
      <c r="N35" s="39">
        <v>112</v>
      </c>
      <c r="O35" s="40">
        <f t="shared" si="4"/>
        <v>1599</v>
      </c>
      <c r="P35" s="41">
        <v>33026</v>
      </c>
      <c r="Q35" s="8">
        <f t="shared" si="2"/>
        <v>4.84163992006298</v>
      </c>
      <c r="R35" s="38">
        <v>1388</v>
      </c>
      <c r="S35" s="39">
        <v>88</v>
      </c>
      <c r="T35" s="40">
        <f aca="true" t="shared" si="6" ref="T35:T49">+R35+S35</f>
        <v>1476</v>
      </c>
      <c r="U35" s="41">
        <v>33026</v>
      </c>
      <c r="V35" s="8">
        <f t="shared" si="3"/>
        <v>4.469206080058136</v>
      </c>
    </row>
    <row r="36" spans="2:22" ht="14.25">
      <c r="B36" s="34" t="s">
        <v>29</v>
      </c>
      <c r="C36" s="35">
        <v>2894</v>
      </c>
      <c r="D36" s="5">
        <v>215</v>
      </c>
      <c r="E36" s="36">
        <v>3109</v>
      </c>
      <c r="F36" s="37">
        <v>105552</v>
      </c>
      <c r="G36" s="6">
        <f t="shared" si="0"/>
        <v>2.945467636804608</v>
      </c>
      <c r="H36" s="35">
        <v>4461</v>
      </c>
      <c r="I36" s="5">
        <v>486</v>
      </c>
      <c r="J36" s="36">
        <v>4947</v>
      </c>
      <c r="K36" s="37">
        <v>106522</v>
      </c>
      <c r="L36" s="6">
        <f t="shared" si="1"/>
        <v>4.644111075646346</v>
      </c>
      <c r="M36" s="35">
        <v>5131</v>
      </c>
      <c r="N36" s="5">
        <v>594</v>
      </c>
      <c r="O36" s="36">
        <f t="shared" si="4"/>
        <v>5725</v>
      </c>
      <c r="P36" s="37">
        <v>110726</v>
      </c>
      <c r="Q36" s="6">
        <f t="shared" si="2"/>
        <v>5.170420678070191</v>
      </c>
      <c r="R36" s="35">
        <v>4336</v>
      </c>
      <c r="S36" s="5">
        <v>342</v>
      </c>
      <c r="T36" s="36">
        <f t="shared" si="6"/>
        <v>4678</v>
      </c>
      <c r="U36" s="37">
        <v>110726</v>
      </c>
      <c r="V36" s="6">
        <f t="shared" si="3"/>
        <v>4.224843306901722</v>
      </c>
    </row>
    <row r="37" spans="2:22" ht="14.25">
      <c r="B37" s="7" t="s">
        <v>30</v>
      </c>
      <c r="C37" s="38">
        <v>2481</v>
      </c>
      <c r="D37" s="39">
        <v>133</v>
      </c>
      <c r="E37" s="40">
        <v>2614</v>
      </c>
      <c r="F37" s="41">
        <v>62921</v>
      </c>
      <c r="G37" s="8">
        <f t="shared" si="0"/>
        <v>4.154415854802053</v>
      </c>
      <c r="H37" s="38">
        <v>3594</v>
      </c>
      <c r="I37" s="39">
        <v>263</v>
      </c>
      <c r="J37" s="40">
        <v>3857</v>
      </c>
      <c r="K37" s="41">
        <v>63923</v>
      </c>
      <c r="L37" s="8">
        <f t="shared" si="1"/>
        <v>6.033821942023998</v>
      </c>
      <c r="M37" s="38">
        <v>2177</v>
      </c>
      <c r="N37" s="39">
        <v>347</v>
      </c>
      <c r="O37" s="40">
        <f t="shared" si="4"/>
        <v>2524</v>
      </c>
      <c r="P37" s="41">
        <v>71149</v>
      </c>
      <c r="Q37" s="8">
        <f t="shared" si="2"/>
        <v>3.5474848557253087</v>
      </c>
      <c r="R37" s="38">
        <v>1829</v>
      </c>
      <c r="S37" s="39">
        <v>232</v>
      </c>
      <c r="T37" s="40">
        <f t="shared" si="6"/>
        <v>2061</v>
      </c>
      <c r="U37" s="41">
        <v>71149</v>
      </c>
      <c r="V37" s="8">
        <f t="shared" si="3"/>
        <v>2.8967378318739545</v>
      </c>
    </row>
    <row r="38" spans="2:22" ht="14.25">
      <c r="B38" s="34" t="s">
        <v>31</v>
      </c>
      <c r="C38" s="35">
        <v>2300</v>
      </c>
      <c r="D38" s="5">
        <v>108</v>
      </c>
      <c r="E38" s="36">
        <v>2408</v>
      </c>
      <c r="F38" s="37">
        <v>61783</v>
      </c>
      <c r="G38" s="6">
        <f t="shared" si="0"/>
        <v>3.897512260654225</v>
      </c>
      <c r="H38" s="35">
        <v>3452</v>
      </c>
      <c r="I38" s="5">
        <v>233</v>
      </c>
      <c r="J38" s="36">
        <v>3685</v>
      </c>
      <c r="K38" s="37">
        <v>62214</v>
      </c>
      <c r="L38" s="6">
        <f t="shared" si="1"/>
        <v>5.923104124473591</v>
      </c>
      <c r="M38" s="35">
        <v>3739</v>
      </c>
      <c r="N38" s="5">
        <v>272</v>
      </c>
      <c r="O38" s="36">
        <f t="shared" si="4"/>
        <v>4011</v>
      </c>
      <c r="P38" s="37">
        <v>64406</v>
      </c>
      <c r="Q38" s="6">
        <f t="shared" si="2"/>
        <v>6.2276806508710365</v>
      </c>
      <c r="R38" s="35">
        <v>3260</v>
      </c>
      <c r="S38" s="5">
        <v>179</v>
      </c>
      <c r="T38" s="36">
        <f t="shared" si="6"/>
        <v>3439</v>
      </c>
      <c r="U38" s="37">
        <v>64406</v>
      </c>
      <c r="V38" s="6">
        <f t="shared" si="3"/>
        <v>5.339564636835077</v>
      </c>
    </row>
    <row r="39" spans="2:22" ht="14.25">
      <c r="B39" s="7" t="s">
        <v>32</v>
      </c>
      <c r="C39" s="38">
        <v>9560</v>
      </c>
      <c r="D39" s="39">
        <v>488</v>
      </c>
      <c r="E39" s="40">
        <v>10048</v>
      </c>
      <c r="F39" s="41">
        <v>255073</v>
      </c>
      <c r="G39" s="8">
        <f t="shared" si="0"/>
        <v>3.9392644458645174</v>
      </c>
      <c r="H39" s="38">
        <v>14588</v>
      </c>
      <c r="I39" s="39">
        <v>970</v>
      </c>
      <c r="J39" s="40">
        <v>15558</v>
      </c>
      <c r="K39" s="41">
        <v>258805</v>
      </c>
      <c r="L39" s="8">
        <f t="shared" si="1"/>
        <v>6.011475821564498</v>
      </c>
      <c r="M39" s="38">
        <v>16199</v>
      </c>
      <c r="N39" s="39">
        <v>1199</v>
      </c>
      <c r="O39" s="40">
        <f t="shared" si="4"/>
        <v>17398</v>
      </c>
      <c r="P39" s="41">
        <v>256449</v>
      </c>
      <c r="Q39" s="8">
        <f t="shared" si="2"/>
        <v>6.784194908149378</v>
      </c>
      <c r="R39" s="38">
        <v>14531</v>
      </c>
      <c r="S39" s="39">
        <v>834</v>
      </c>
      <c r="T39" s="40">
        <f t="shared" si="6"/>
        <v>15365</v>
      </c>
      <c r="U39" s="41">
        <v>256449</v>
      </c>
      <c r="V39" s="8">
        <f t="shared" si="3"/>
        <v>5.991444692706932</v>
      </c>
    </row>
    <row r="40" spans="2:22" ht="14.25">
      <c r="B40" s="34" t="s">
        <v>33</v>
      </c>
      <c r="C40" s="35">
        <v>1225</v>
      </c>
      <c r="D40" s="5">
        <v>67</v>
      </c>
      <c r="E40" s="36">
        <v>1292</v>
      </c>
      <c r="F40" s="37">
        <v>36545</v>
      </c>
      <c r="G40" s="6">
        <f t="shared" si="0"/>
        <v>3.5353673553153646</v>
      </c>
      <c r="H40" s="35">
        <v>1924</v>
      </c>
      <c r="I40" s="5">
        <v>127</v>
      </c>
      <c r="J40" s="36">
        <v>2051</v>
      </c>
      <c r="K40" s="37">
        <v>37161</v>
      </c>
      <c r="L40" s="6">
        <f t="shared" si="1"/>
        <v>5.519227146739862</v>
      </c>
      <c r="M40" s="35">
        <v>936</v>
      </c>
      <c r="N40" s="5">
        <v>129</v>
      </c>
      <c r="O40" s="36">
        <f t="shared" si="4"/>
        <v>1065</v>
      </c>
      <c r="P40" s="37">
        <v>39347</v>
      </c>
      <c r="Q40" s="6">
        <f t="shared" si="2"/>
        <v>2.706686659719928</v>
      </c>
      <c r="R40" s="35">
        <v>779</v>
      </c>
      <c r="S40" s="5">
        <v>92</v>
      </c>
      <c r="T40" s="36">
        <f t="shared" si="6"/>
        <v>871</v>
      </c>
      <c r="U40" s="37">
        <v>39347</v>
      </c>
      <c r="V40" s="6">
        <f t="shared" si="3"/>
        <v>2.2136376343812745</v>
      </c>
    </row>
    <row r="41" spans="2:22" ht="14.25">
      <c r="B41" s="7" t="s">
        <v>34</v>
      </c>
      <c r="C41" s="38">
        <v>520</v>
      </c>
      <c r="D41" s="39">
        <v>28</v>
      </c>
      <c r="E41" s="40">
        <v>548</v>
      </c>
      <c r="F41" s="41">
        <v>17412</v>
      </c>
      <c r="G41" s="8">
        <f t="shared" si="0"/>
        <v>3.1472547668274755</v>
      </c>
      <c r="H41" s="38">
        <v>731</v>
      </c>
      <c r="I41" s="39">
        <v>46</v>
      </c>
      <c r="J41" s="40">
        <v>777</v>
      </c>
      <c r="K41" s="41">
        <v>17639</v>
      </c>
      <c r="L41" s="8">
        <f t="shared" si="1"/>
        <v>4.405011621974035</v>
      </c>
      <c r="M41" s="38">
        <v>772</v>
      </c>
      <c r="N41" s="39">
        <v>42</v>
      </c>
      <c r="O41" s="40">
        <f t="shared" si="4"/>
        <v>814</v>
      </c>
      <c r="P41" s="41">
        <v>17572</v>
      </c>
      <c r="Q41" s="8">
        <f t="shared" si="2"/>
        <v>4.632369679034828</v>
      </c>
      <c r="R41" s="38">
        <v>687</v>
      </c>
      <c r="S41" s="39">
        <v>28</v>
      </c>
      <c r="T41" s="40">
        <f t="shared" si="6"/>
        <v>715</v>
      </c>
      <c r="U41" s="41">
        <v>17572</v>
      </c>
      <c r="V41" s="8">
        <f t="shared" si="3"/>
        <v>4.068973366719781</v>
      </c>
    </row>
    <row r="42" spans="2:22" ht="14.25">
      <c r="B42" s="34" t="s">
        <v>35</v>
      </c>
      <c r="C42" s="35">
        <v>6254</v>
      </c>
      <c r="D42" s="5">
        <v>296</v>
      </c>
      <c r="E42" s="36">
        <v>6550</v>
      </c>
      <c r="F42" s="37">
        <v>109695</v>
      </c>
      <c r="G42" s="6">
        <f t="shared" si="0"/>
        <v>5.971101691052463</v>
      </c>
      <c r="H42" s="35">
        <v>9723</v>
      </c>
      <c r="I42" s="5">
        <v>652</v>
      </c>
      <c r="J42" s="36">
        <v>10375</v>
      </c>
      <c r="K42" s="37">
        <v>111759</v>
      </c>
      <c r="L42" s="6">
        <f t="shared" si="1"/>
        <v>9.283368677242995</v>
      </c>
      <c r="M42" s="35">
        <v>11604</v>
      </c>
      <c r="N42" s="5">
        <v>856</v>
      </c>
      <c r="O42" s="36">
        <f t="shared" si="4"/>
        <v>12460</v>
      </c>
      <c r="P42" s="37">
        <v>143211</v>
      </c>
      <c r="Q42" s="6">
        <f t="shared" si="2"/>
        <v>8.700448987857078</v>
      </c>
      <c r="R42" s="35">
        <v>10852</v>
      </c>
      <c r="S42" s="5">
        <v>609</v>
      </c>
      <c r="T42" s="36">
        <f t="shared" si="6"/>
        <v>11461</v>
      </c>
      <c r="U42" s="37">
        <v>143211</v>
      </c>
      <c r="V42" s="6">
        <f t="shared" si="3"/>
        <v>8.002876873983144</v>
      </c>
    </row>
    <row r="43" spans="2:22" ht="14.25">
      <c r="B43" s="7" t="s">
        <v>36</v>
      </c>
      <c r="C43" s="38">
        <v>22612</v>
      </c>
      <c r="D43" s="39">
        <v>997</v>
      </c>
      <c r="E43" s="40">
        <v>23609</v>
      </c>
      <c r="F43" s="41">
        <v>713947</v>
      </c>
      <c r="G43" s="8">
        <f t="shared" si="0"/>
        <v>3.3068280978840168</v>
      </c>
      <c r="H43" s="38">
        <v>34424</v>
      </c>
      <c r="I43" s="39">
        <v>2040</v>
      </c>
      <c r="J43" s="40">
        <v>36464</v>
      </c>
      <c r="K43" s="41">
        <v>719013</v>
      </c>
      <c r="L43" s="8">
        <f t="shared" si="1"/>
        <v>5.071396483790974</v>
      </c>
      <c r="M43" s="38">
        <v>37119</v>
      </c>
      <c r="N43" s="39">
        <v>2412</v>
      </c>
      <c r="O43" s="40">
        <f t="shared" si="4"/>
        <v>39531</v>
      </c>
      <c r="P43" s="41">
        <v>772618</v>
      </c>
      <c r="Q43" s="8">
        <f t="shared" si="2"/>
        <v>5.116500003882902</v>
      </c>
      <c r="R43" s="38">
        <v>34278</v>
      </c>
      <c r="S43" s="39">
        <v>1923</v>
      </c>
      <c r="T43" s="40">
        <f t="shared" si="6"/>
        <v>36201</v>
      </c>
      <c r="U43" s="41">
        <v>772618</v>
      </c>
      <c r="V43" s="8">
        <f t="shared" si="3"/>
        <v>4.685497878641192</v>
      </c>
    </row>
    <row r="44" spans="2:22" ht="14.25">
      <c r="B44" s="34" t="s">
        <v>37</v>
      </c>
      <c r="C44" s="35">
        <v>3418</v>
      </c>
      <c r="D44" s="5">
        <v>138</v>
      </c>
      <c r="E44" s="36">
        <v>3556</v>
      </c>
      <c r="F44" s="37">
        <v>119805</v>
      </c>
      <c r="G44" s="6">
        <f t="shared" si="0"/>
        <v>2.9681565877884895</v>
      </c>
      <c r="H44" s="35">
        <v>5314</v>
      </c>
      <c r="I44" s="5">
        <v>316</v>
      </c>
      <c r="J44" s="36">
        <v>5630</v>
      </c>
      <c r="K44" s="37">
        <v>120998</v>
      </c>
      <c r="L44" s="6">
        <f t="shared" si="1"/>
        <v>4.6529694705697615</v>
      </c>
      <c r="M44" s="35">
        <v>5817</v>
      </c>
      <c r="N44" s="5">
        <v>368</v>
      </c>
      <c r="O44" s="36">
        <f t="shared" si="4"/>
        <v>6185</v>
      </c>
      <c r="P44" s="37">
        <v>111365</v>
      </c>
      <c r="Q44" s="6">
        <f t="shared" si="2"/>
        <v>5.553809545189242</v>
      </c>
      <c r="R44" s="35">
        <v>5364</v>
      </c>
      <c r="S44" s="5">
        <v>284</v>
      </c>
      <c r="T44" s="36">
        <f t="shared" si="6"/>
        <v>5648</v>
      </c>
      <c r="U44" s="37">
        <v>111365</v>
      </c>
      <c r="V44" s="6">
        <f t="shared" si="3"/>
        <v>5.071611368024065</v>
      </c>
    </row>
    <row r="45" spans="2:22" ht="14.25">
      <c r="B45" s="7" t="s">
        <v>38</v>
      </c>
      <c r="C45" s="38">
        <v>2950</v>
      </c>
      <c r="D45" s="39">
        <v>105</v>
      </c>
      <c r="E45" s="40">
        <v>3055</v>
      </c>
      <c r="F45" s="41">
        <v>66466</v>
      </c>
      <c r="G45" s="8">
        <f t="shared" si="0"/>
        <v>4.596334968254446</v>
      </c>
      <c r="H45" s="38">
        <v>4412</v>
      </c>
      <c r="I45" s="39">
        <v>251</v>
      </c>
      <c r="J45" s="40">
        <v>4663</v>
      </c>
      <c r="K45" s="41">
        <v>67586</v>
      </c>
      <c r="L45" s="8">
        <f t="shared" si="1"/>
        <v>6.899357855177108</v>
      </c>
      <c r="M45" s="38">
        <v>4928</v>
      </c>
      <c r="N45" s="39">
        <v>304</v>
      </c>
      <c r="O45" s="40">
        <f t="shared" si="4"/>
        <v>5232</v>
      </c>
      <c r="P45" s="41">
        <v>67154</v>
      </c>
      <c r="Q45" s="8">
        <f t="shared" si="2"/>
        <v>7.791047443190279</v>
      </c>
      <c r="R45" s="38">
        <v>4595</v>
      </c>
      <c r="S45" s="39">
        <v>211</v>
      </c>
      <c r="T45" s="40">
        <f t="shared" si="6"/>
        <v>4806</v>
      </c>
      <c r="U45" s="41">
        <v>67154</v>
      </c>
      <c r="V45" s="8">
        <f t="shared" si="3"/>
        <v>7.156684635315841</v>
      </c>
    </row>
    <row r="46" spans="2:22" ht="14.25">
      <c r="B46" s="34" t="s">
        <v>39</v>
      </c>
      <c r="C46" s="35">
        <v>13858</v>
      </c>
      <c r="D46" s="5">
        <v>733</v>
      </c>
      <c r="E46" s="36">
        <v>14591</v>
      </c>
      <c r="F46" s="37">
        <v>378167</v>
      </c>
      <c r="G46" s="6">
        <f t="shared" si="0"/>
        <v>3.858348295858708</v>
      </c>
      <c r="H46" s="35">
        <v>22306</v>
      </c>
      <c r="I46" s="5">
        <v>1630</v>
      </c>
      <c r="J46" s="36">
        <v>23936</v>
      </c>
      <c r="K46" s="37">
        <v>385426</v>
      </c>
      <c r="L46" s="6">
        <f t="shared" si="1"/>
        <v>6.2102712323506974</v>
      </c>
      <c r="M46" s="35">
        <v>23313</v>
      </c>
      <c r="N46" s="5">
        <v>2050</v>
      </c>
      <c r="O46" s="36">
        <f t="shared" si="4"/>
        <v>25363</v>
      </c>
      <c r="P46" s="37">
        <v>395072</v>
      </c>
      <c r="Q46" s="6">
        <f t="shared" si="2"/>
        <v>6.419842459096063</v>
      </c>
      <c r="R46" s="35">
        <v>21141</v>
      </c>
      <c r="S46" s="5">
        <v>1396</v>
      </c>
      <c r="T46" s="36">
        <f t="shared" si="6"/>
        <v>22537</v>
      </c>
      <c r="U46" s="37">
        <v>395072</v>
      </c>
      <c r="V46" s="6">
        <f t="shared" si="3"/>
        <v>5.704529807225012</v>
      </c>
    </row>
    <row r="47" spans="2:22" ht="14.25">
      <c r="B47" s="7" t="s">
        <v>40</v>
      </c>
      <c r="C47" s="38">
        <v>5281</v>
      </c>
      <c r="D47" s="39">
        <v>278</v>
      </c>
      <c r="E47" s="40">
        <v>5559</v>
      </c>
      <c r="F47" s="41">
        <v>105918</v>
      </c>
      <c r="G47" s="8">
        <f t="shared" si="0"/>
        <v>5.2483997054325044</v>
      </c>
      <c r="H47" s="38">
        <v>8139</v>
      </c>
      <c r="I47" s="39">
        <v>603</v>
      </c>
      <c r="J47" s="40">
        <v>8742</v>
      </c>
      <c r="K47" s="41">
        <v>108203</v>
      </c>
      <c r="L47" s="8">
        <f t="shared" si="1"/>
        <v>8.079258430912267</v>
      </c>
      <c r="M47" s="38">
        <v>9292</v>
      </c>
      <c r="N47" s="39">
        <v>720</v>
      </c>
      <c r="O47" s="40">
        <f t="shared" si="4"/>
        <v>10012</v>
      </c>
      <c r="P47" s="41">
        <v>102128</v>
      </c>
      <c r="Q47" s="8">
        <f t="shared" si="2"/>
        <v>9.803383988720038</v>
      </c>
      <c r="R47" s="38">
        <v>8602</v>
      </c>
      <c r="S47" s="39">
        <v>458</v>
      </c>
      <c r="T47" s="40">
        <f t="shared" si="6"/>
        <v>9060</v>
      </c>
      <c r="U47" s="41">
        <v>102128</v>
      </c>
      <c r="V47" s="8">
        <f t="shared" si="3"/>
        <v>8.871220429265236</v>
      </c>
    </row>
    <row r="48" spans="2:22" ht="14.25">
      <c r="B48" s="34" t="s">
        <v>41</v>
      </c>
      <c r="C48" s="35">
        <v>4060</v>
      </c>
      <c r="D48" s="5">
        <v>188</v>
      </c>
      <c r="E48" s="36">
        <v>4248</v>
      </c>
      <c r="F48" s="37">
        <v>77161</v>
      </c>
      <c r="G48" s="6">
        <f t="shared" si="0"/>
        <v>5.505371884760436</v>
      </c>
      <c r="H48" s="35">
        <v>6096</v>
      </c>
      <c r="I48" s="5">
        <v>410</v>
      </c>
      <c r="J48" s="36">
        <v>6506</v>
      </c>
      <c r="K48" s="37">
        <v>78791</v>
      </c>
      <c r="L48" s="6">
        <f t="shared" si="1"/>
        <v>8.257288268964729</v>
      </c>
      <c r="M48" s="35">
        <v>7171</v>
      </c>
      <c r="N48" s="5">
        <v>514</v>
      </c>
      <c r="O48" s="36">
        <f t="shared" si="4"/>
        <v>7685</v>
      </c>
      <c r="P48" s="37">
        <v>98977</v>
      </c>
      <c r="Q48" s="6">
        <f t="shared" si="2"/>
        <v>7.764430120128919</v>
      </c>
      <c r="R48" s="35">
        <v>6612</v>
      </c>
      <c r="S48" s="5">
        <v>376</v>
      </c>
      <c r="T48" s="36">
        <f t="shared" si="6"/>
        <v>6988</v>
      </c>
      <c r="U48" s="37">
        <v>98977</v>
      </c>
      <c r="V48" s="6">
        <f t="shared" si="3"/>
        <v>7.060226113137396</v>
      </c>
    </row>
    <row r="49" spans="2:22" ht="14.25">
      <c r="B49" s="7" t="s">
        <v>42</v>
      </c>
      <c r="C49" s="38">
        <v>3580</v>
      </c>
      <c r="D49" s="39">
        <v>191</v>
      </c>
      <c r="E49" s="40">
        <v>3771</v>
      </c>
      <c r="F49" s="41">
        <v>128096</v>
      </c>
      <c r="G49" s="8">
        <f t="shared" si="0"/>
        <v>2.9438858356232824</v>
      </c>
      <c r="H49" s="38">
        <v>5805</v>
      </c>
      <c r="I49" s="39">
        <v>525</v>
      </c>
      <c r="J49" s="40">
        <v>6330</v>
      </c>
      <c r="K49" s="41">
        <v>129309</v>
      </c>
      <c r="L49" s="8">
        <f t="shared" si="1"/>
        <v>4.89525091060947</v>
      </c>
      <c r="M49" s="38">
        <v>4431</v>
      </c>
      <c r="N49" s="39">
        <v>603</v>
      </c>
      <c r="O49" s="40">
        <f t="shared" si="4"/>
        <v>5034</v>
      </c>
      <c r="P49" s="41">
        <v>132087</v>
      </c>
      <c r="Q49" s="8">
        <f t="shared" si="2"/>
        <v>3.8111244861341387</v>
      </c>
      <c r="R49" s="38">
        <v>3471</v>
      </c>
      <c r="S49" s="39">
        <v>352</v>
      </c>
      <c r="T49" s="40">
        <f t="shared" si="6"/>
        <v>3823</v>
      </c>
      <c r="U49" s="41">
        <v>132087</v>
      </c>
      <c r="V49" s="8">
        <f t="shared" si="3"/>
        <v>2.8943045114205033</v>
      </c>
    </row>
    <row r="50" spans="2:22" ht="14.25">
      <c r="B50" s="11" t="s">
        <v>43</v>
      </c>
      <c r="C50" s="42">
        <f>SUM(C34:C49)</f>
        <v>85035</v>
      </c>
      <c r="D50" s="43">
        <f>SUM(D34:D49)</f>
        <v>4123</v>
      </c>
      <c r="E50" s="44">
        <f>SUM(E34:E49)</f>
        <v>89158</v>
      </c>
      <c r="F50" s="45">
        <f>SUM(F34:F49)</f>
        <v>2366265</v>
      </c>
      <c r="G50" s="71">
        <f t="shared" si="0"/>
        <v>3.7678789146608684</v>
      </c>
      <c r="H50" s="42">
        <f>SUM(H34:H49)</f>
        <v>131122</v>
      </c>
      <c r="I50" s="42">
        <f>SUM(I34:I49)</f>
        <v>8926</v>
      </c>
      <c r="J50" s="42">
        <f>SUM(J34:J49)</f>
        <v>140048</v>
      </c>
      <c r="K50" s="45">
        <f>SUM(K34:K49)</f>
        <v>2396197</v>
      </c>
      <c r="L50" s="71">
        <f t="shared" si="1"/>
        <v>5.844594580495677</v>
      </c>
      <c r="M50" s="42">
        <f>SUM(M34:M49)</f>
        <v>139377</v>
      </c>
      <c r="N50" s="42">
        <f>SUM(N34:N49)</f>
        <v>10865</v>
      </c>
      <c r="O50" s="42">
        <f>SUM(O34:O49)</f>
        <v>150242</v>
      </c>
      <c r="P50" s="45">
        <v>2516550</v>
      </c>
      <c r="Q50" s="71">
        <f t="shared" si="2"/>
        <v>5.97015755697284</v>
      </c>
      <c r="R50" s="42">
        <f>SUM(R34:R49)</f>
        <v>126488</v>
      </c>
      <c r="S50" s="42">
        <f>SUM(S34:S49)</f>
        <v>7641</v>
      </c>
      <c r="T50" s="42">
        <f>SUM(T34:T49)</f>
        <v>134129</v>
      </c>
      <c r="U50" s="45">
        <v>2516550</v>
      </c>
      <c r="V50" s="71">
        <f t="shared" si="3"/>
        <v>5.3298762194273905</v>
      </c>
    </row>
    <row r="51" spans="2:22" ht="14.25">
      <c r="B51" s="9" t="s">
        <v>14</v>
      </c>
      <c r="C51" s="28">
        <f>C52-C33-C50</f>
        <v>99964</v>
      </c>
      <c r="D51" s="17">
        <f>D52-D33-D50</f>
        <v>5015</v>
      </c>
      <c r="E51" s="29">
        <f>E52-E33-E50</f>
        <v>104979</v>
      </c>
      <c r="F51" s="16">
        <f>F52-F33-F50</f>
        <v>3910772</v>
      </c>
      <c r="G51" s="10">
        <f t="shared" si="0"/>
        <v>2.684354904862774</v>
      </c>
      <c r="H51" s="28">
        <f>H52-H33-H50</f>
        <v>152759</v>
      </c>
      <c r="I51" s="17">
        <f>I52-I33-I50</f>
        <v>10599</v>
      </c>
      <c r="J51" s="29">
        <f>J52-J33-J50</f>
        <v>163358</v>
      </c>
      <c r="K51" s="16">
        <f>K52-K33-K50</f>
        <v>3929864</v>
      </c>
      <c r="L51" s="10">
        <f t="shared" si="1"/>
        <v>4.156835961753384</v>
      </c>
      <c r="M51" s="72">
        <f>+M52-M50-M33</f>
        <v>292333</v>
      </c>
      <c r="N51" s="73">
        <f>+N52-N50-N33</f>
        <v>13841</v>
      </c>
      <c r="O51" s="74">
        <f>+O52-O50-O33</f>
        <v>306174</v>
      </c>
      <c r="P51" s="16">
        <v>4187321</v>
      </c>
      <c r="Q51" s="10">
        <f t="shared" si="2"/>
        <v>7.311930468191954</v>
      </c>
      <c r="R51" s="28">
        <f>+R52-R50-R33</f>
        <v>272162</v>
      </c>
      <c r="S51" s="17">
        <f>+S52-S50-S33</f>
        <v>8088</v>
      </c>
      <c r="T51" s="29">
        <f>+T52-T50-T33</f>
        <v>280250</v>
      </c>
      <c r="U51" s="16">
        <v>4187321</v>
      </c>
      <c r="V51" s="10">
        <f t="shared" si="3"/>
        <v>6.692823406660249</v>
      </c>
    </row>
    <row r="52" spans="2:22" ht="14.25">
      <c r="B52" s="46" t="s">
        <v>15</v>
      </c>
      <c r="C52" s="47">
        <v>530335</v>
      </c>
      <c r="D52" s="48">
        <v>27062</v>
      </c>
      <c r="E52" s="49">
        <v>557397</v>
      </c>
      <c r="F52" s="50">
        <v>17541141</v>
      </c>
      <c r="G52" s="51">
        <f t="shared" si="0"/>
        <v>3.1776553190011985</v>
      </c>
      <c r="H52" s="47">
        <v>821914</v>
      </c>
      <c r="I52" s="48">
        <v>58473</v>
      </c>
      <c r="J52" s="49">
        <v>880387</v>
      </c>
      <c r="K52" s="50">
        <v>17709598</v>
      </c>
      <c r="L52" s="51">
        <f t="shared" si="1"/>
        <v>4.971242147901946</v>
      </c>
      <c r="M52" s="47">
        <v>907521</v>
      </c>
      <c r="N52" s="48">
        <v>69987</v>
      </c>
      <c r="O52" s="49">
        <f>+M52+N52</f>
        <v>977508</v>
      </c>
      <c r="P52" s="50">
        <f>+P51+P50+P33</f>
        <v>17569053</v>
      </c>
      <c r="Q52" s="51">
        <f t="shared" si="2"/>
        <v>5.563805857948063</v>
      </c>
      <c r="R52" s="47">
        <v>825255</v>
      </c>
      <c r="S52" s="48">
        <v>46330</v>
      </c>
      <c r="T52" s="49">
        <f>+R52+S52</f>
        <v>871585</v>
      </c>
      <c r="U52" s="50">
        <f>+U51+U50+U33</f>
        <v>17569053</v>
      </c>
      <c r="V52" s="51">
        <f t="shared" si="3"/>
        <v>4.960910528302237</v>
      </c>
    </row>
    <row r="53" spans="2:22" ht="14.25">
      <c r="B53" s="52" t="s">
        <v>18</v>
      </c>
      <c r="C53" s="28">
        <v>38525</v>
      </c>
      <c r="D53" s="17">
        <v>2252</v>
      </c>
      <c r="E53" s="29">
        <v>41077</v>
      </c>
      <c r="F53" s="53">
        <v>3075646</v>
      </c>
      <c r="G53" s="54">
        <f t="shared" si="0"/>
        <v>1.3355568228593278</v>
      </c>
      <c r="H53" s="28">
        <v>60827</v>
      </c>
      <c r="I53" s="17">
        <v>5272</v>
      </c>
      <c r="J53" s="29">
        <v>66099</v>
      </c>
      <c r="K53" s="53">
        <v>3078836</v>
      </c>
      <c r="L53" s="54">
        <f t="shared" si="1"/>
        <v>2.146882782973825</v>
      </c>
      <c r="M53" s="28">
        <v>71722</v>
      </c>
      <c r="N53" s="17">
        <v>6882</v>
      </c>
      <c r="O53" s="29">
        <f>+M53+N53</f>
        <v>78604</v>
      </c>
      <c r="P53" s="16">
        <v>3120612</v>
      </c>
      <c r="Q53" s="54">
        <f t="shared" si="2"/>
        <v>2.518864889322992</v>
      </c>
      <c r="R53" s="28">
        <v>66213</v>
      </c>
      <c r="S53" s="17">
        <v>5051</v>
      </c>
      <c r="T53" s="29">
        <f>+R53+S53</f>
        <v>71264</v>
      </c>
      <c r="U53" s="16">
        <v>3120612</v>
      </c>
      <c r="V53" s="10">
        <f t="shared" si="3"/>
        <v>2.2836546164662574</v>
      </c>
    </row>
    <row r="54" spans="2:22" ht="14.25">
      <c r="B54" s="55" t="s">
        <v>19</v>
      </c>
      <c r="C54" s="56">
        <v>1457674</v>
      </c>
      <c r="D54" s="57">
        <v>72479</v>
      </c>
      <c r="E54" s="58">
        <v>1530153</v>
      </c>
      <c r="F54" s="57">
        <v>45376763</v>
      </c>
      <c r="G54" s="59">
        <f t="shared" si="0"/>
        <v>3.372106996702255</v>
      </c>
      <c r="H54" s="56">
        <v>2175618</v>
      </c>
      <c r="I54" s="57">
        <v>144808</v>
      </c>
      <c r="J54" s="58">
        <v>2320426</v>
      </c>
      <c r="K54" s="57">
        <v>45808747</v>
      </c>
      <c r="L54" s="59">
        <f t="shared" si="1"/>
        <v>5.06546489909449</v>
      </c>
      <c r="M54" s="56">
        <v>1922340</v>
      </c>
      <c r="N54" s="57">
        <v>188864</v>
      </c>
      <c r="O54" s="58">
        <f>+M54+N54</f>
        <v>2111204</v>
      </c>
      <c r="P54" s="57">
        <v>46044703</v>
      </c>
      <c r="Q54" s="59">
        <f t="shared" si="2"/>
        <v>4.585118075362545</v>
      </c>
      <c r="R54" s="56">
        <v>1735508</v>
      </c>
      <c r="S54" s="57">
        <v>124847</v>
      </c>
      <c r="T54" s="58">
        <f>+R54+S54</f>
        <v>1860355</v>
      </c>
      <c r="U54" s="57">
        <v>46044703</v>
      </c>
      <c r="V54" s="59">
        <f t="shared" si="3"/>
        <v>4.040323595962819</v>
      </c>
    </row>
    <row r="56" spans="2:7" ht="24" customHeight="1">
      <c r="B56" s="68" t="s">
        <v>59</v>
      </c>
      <c r="C56" s="68"/>
      <c r="D56" s="68"/>
      <c r="E56" s="68"/>
      <c r="F56" s="68"/>
      <c r="G56" s="68"/>
    </row>
    <row r="57" spans="2:7" ht="27" customHeight="1">
      <c r="B57" s="69" t="s">
        <v>24</v>
      </c>
      <c r="C57" s="69"/>
      <c r="D57" s="69"/>
      <c r="E57" s="69"/>
      <c r="F57" s="69"/>
      <c r="G57" s="69"/>
    </row>
  </sheetData>
  <sheetProtection/>
  <mergeCells count="21">
    <mergeCell ref="M6:Q6"/>
    <mergeCell ref="M7:O7"/>
    <mergeCell ref="P7:P8"/>
    <mergeCell ref="Q7:Q8"/>
    <mergeCell ref="R6:V6"/>
    <mergeCell ref="R7:T7"/>
    <mergeCell ref="U7:U8"/>
    <mergeCell ref="V7:V8"/>
    <mergeCell ref="B56:G56"/>
    <mergeCell ref="B57:G57"/>
    <mergeCell ref="C7:E7"/>
    <mergeCell ref="F7:F8"/>
    <mergeCell ref="G7:G8"/>
    <mergeCell ref="B6:B8"/>
    <mergeCell ref="C6:G6"/>
    <mergeCell ref="H6:L6"/>
    <mergeCell ref="H7:J7"/>
    <mergeCell ref="K7:K8"/>
    <mergeCell ref="L7:L8"/>
    <mergeCell ref="B3:V3"/>
    <mergeCell ref="B2:V2"/>
  </mergeCells>
  <printOptions/>
  <pageMargins left="0.31496062992125984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ignoredErrors>
    <ignoredError sqref="F50" formulaRange="1"/>
    <ignoredError sqref="G51 L33 O33 T33 L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Lopez Mendez</dc:creator>
  <cp:keywords/>
  <dc:description/>
  <cp:lastModifiedBy>Marcelo Fernando Molina</cp:lastModifiedBy>
  <cp:lastPrinted>2021-07-29T16:20:12Z</cp:lastPrinted>
  <dcterms:created xsi:type="dcterms:W3CDTF">2015-06-05T18:19:34Z</dcterms:created>
  <dcterms:modified xsi:type="dcterms:W3CDTF">2023-10-04T20:42:50Z</dcterms:modified>
  <cp:category/>
  <cp:version/>
  <cp:contentType/>
  <cp:contentStatus/>
</cp:coreProperties>
</file>