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<sst xmlns="http://schemas.openxmlformats.org/spreadsheetml/2006/main" count="46" uniqueCount="33">
  <si>
    <t>Precio Medio Anual Ponderado ($Ar)</t>
  </si>
  <si>
    <t>Monómico - Energía [$Ar]</t>
  </si>
  <si>
    <t>[$/MWh]</t>
  </si>
  <si>
    <t>Monómico - Potencia [$Ar]</t>
  </si>
  <si>
    <t>Monómico - Sobrecostos [$Ar]</t>
  </si>
  <si>
    <t>Monómico - Transporte [$Ar]</t>
  </si>
  <si>
    <t>Monómico TOTAL [$Ar]</t>
  </si>
  <si>
    <t>Monómico Estacional (Ener +Pot+Transp.) [$Ar]</t>
  </si>
  <si>
    <t>CMO</t>
  </si>
  <si>
    <t>Costo Marginal Operado Medio [$Ar]</t>
  </si>
  <si>
    <t>Precio Medio Anual Ponderado (U$s)</t>
  </si>
  <si>
    <t>Monómico - Energía [u$s]</t>
  </si>
  <si>
    <t>Monómico - Potencia [u$s]</t>
  </si>
  <si>
    <t>Monómico - Sobrecostos [u$s]</t>
  </si>
  <si>
    <t>Monómico - Transporte [u$s]</t>
  </si>
  <si>
    <t>Monómico TOTAL [u$s]</t>
  </si>
  <si>
    <t>[u$s/MWh]</t>
  </si>
  <si>
    <t>Monómico Estacional (Ener +Pot+Transp.) [u$s]</t>
  </si>
  <si>
    <t>Costo Marginal Operado Medio [u$s]</t>
  </si>
  <si>
    <t>% Cobertura</t>
  </si>
  <si>
    <t>% Cobertura Monómico Estacional / Total</t>
  </si>
  <si>
    <t>[%]</t>
  </si>
  <si>
    <t>Unidad</t>
  </si>
  <si>
    <t>Variables económicas en el precio de la energía eléctrica</t>
  </si>
  <si>
    <t>En $/MWh y u$s/MWh, Total País, 2005 - 2021</t>
  </si>
  <si>
    <t>Detalle</t>
  </si>
  <si>
    <t>Tipo de costo</t>
  </si>
  <si>
    <r>
      <t xml:space="preserve">Fuente: </t>
    </r>
    <r>
      <rPr>
        <sz val="9"/>
        <color indexed="8"/>
        <rFont val="Calibri"/>
        <family val="2"/>
      </rPr>
      <t>elaboración propia en base a informe anual Cammesa 2021</t>
    </r>
  </si>
  <si>
    <r>
      <rPr>
        <b/>
        <sz val="9"/>
        <rFont val="Calibri"/>
        <family val="2"/>
      </rPr>
      <t>Precio Medio Anual Ponderado ($Ar)</t>
    </r>
    <r>
      <rPr>
        <sz val="9"/>
        <rFont val="Calibri"/>
        <family val="2"/>
      </rPr>
      <t xml:space="preserve"> - Monómico TOTAL: Precio medio ponderado (en relación a los precios y demanda mensual) de la energía por MWh demandada (monómico). Los precios mensuales se obtienen de los distintos cargos a pagar por energía, potencia, transporte y servicios relacionados a la actividad de generación y transporte de energía.
Monómico Estacional (Ener +Pot+Transp.): Precio medio ponderado estacional (en relación a los precios y demanda mensual/estacional) que paga el conjunto de distribuidores por su energía demanda en relación a los precios definidos de energía, potencia y transporte por las distintas resoluciones.</t>
    </r>
  </si>
  <si>
    <r>
      <rPr>
        <b/>
        <sz val="9"/>
        <rFont val="Calibri"/>
        <family val="2"/>
      </rPr>
      <t>CMO</t>
    </r>
    <r>
      <rPr>
        <sz val="9"/>
        <rFont val="Calibri"/>
        <family val="2"/>
      </rPr>
      <t xml:space="preserve"> - El Costo Marginal Operado (CMO) es el promedio ponderado (en relación a la demanda local) del costo variable más alto definido en cada hora en relación a la última máquina que se despacha para satisfacer la demanda. El costo variable incluye los costos relacionados al combustible y a la operación/mantenimiento.</t>
    </r>
  </si>
  <si>
    <r>
      <rPr>
        <b/>
        <sz val="9"/>
        <rFont val="Calibri"/>
        <family val="2"/>
      </rPr>
      <t>Precio Medio Anual Ponderado (U$s)</t>
    </r>
    <r>
      <rPr>
        <sz val="9"/>
        <rFont val="Calibri"/>
        <family val="2"/>
      </rPr>
      <t xml:space="preserve"> - Tanto para el monómico Total, como para el monómico estacional, se toman los precios mensuales y se dividen por la tasa de cambio del último día hábil del mes definida por el Banco Central (Tipo de Cambio de Referencia - Comunicación "A" 3500  (Mayorista)). Luego se obtienen los valores anuales ponderados en relación a la Demanda Local y Demanda Estacional respectivamente.</t>
    </r>
  </si>
  <si>
    <r>
      <rPr>
        <b/>
        <sz val="9"/>
        <rFont val="Calibri"/>
        <family val="2"/>
      </rPr>
      <t>CMO</t>
    </r>
    <r>
      <rPr>
        <sz val="9"/>
        <rFont val="Calibri"/>
        <family val="2"/>
      </rPr>
      <t xml:space="preserve"> - Se divide el Costo Marginal Operado (CMO) horario por la tasa de cambio quincenal utilizada para la declaración de los CVP (Tipo de Cambio de Referencia - Comunicación "A" 3500  (Mayorista)). Luego se obtiene el valor anual ponderado en relación a la Demanda Local.</t>
    </r>
  </si>
  <si>
    <r>
      <rPr>
        <b/>
        <sz val="9"/>
        <rFont val="Calibri"/>
        <family val="2"/>
      </rPr>
      <t>% Cobertura</t>
    </r>
    <r>
      <rPr>
        <sz val="9"/>
        <rFont val="Calibri"/>
        <family val="2"/>
      </rPr>
      <t xml:space="preserve"> - Relación entre el precio medio estacional y el monómico total =&gt; Representa el porcentaje que pagan los distribuidores en relación al precio total del sistema.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</si>
</sst>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34" borderId="0" xfId="0" applyNumberFormat="1" applyFill="1" applyAlignment="1">
      <alignment/>
    </xf>
    <xf numFmtId="164" fontId="0" fillId="34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34" borderId="11" xfId="0" applyNumberFormat="1" applyFill="1" applyBorder="1" applyAlignment="1">
      <alignment/>
    </xf>
    <xf numFmtId="0" fontId="33" fillId="33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16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35" borderId="0" xfId="0" applyFont="1" applyFill="1" applyAlignment="1">
      <alignment horizontal="left"/>
    </xf>
    <xf numFmtId="0" fontId="2" fillId="35" borderId="13" xfId="0" applyFont="1" applyFill="1" applyBorder="1" applyAlignment="1">
      <alignment/>
    </xf>
    <xf numFmtId="4" fontId="37" fillId="0" borderId="0" xfId="0" applyNumberFormat="1" applyFont="1" applyAlignment="1">
      <alignment/>
    </xf>
    <xf numFmtId="0" fontId="47" fillId="0" borderId="0" xfId="0" applyFont="1" applyAlignment="1">
      <alignment horizontal="left" vertical="top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COSTO TOTAL vs MONÓMICO ESTACIONAL en u$s/MWh</a:t>
            </a:r>
          </a:p>
        </c:rich>
      </c:tx>
      <c:layout>
        <c:manualLayout>
          <c:xMode val="factor"/>
          <c:yMode val="factor"/>
          <c:x val="-0.01"/>
          <c:y val="-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45"/>
          <c:w val="0.934"/>
          <c:h val="0.8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Hoja1!$C$18</c:f>
              <c:strCache>
                <c:ptCount val="1"/>
                <c:pt idx="0">
                  <c:v>Monómico TOTAL [u$s]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'[1]Evolución anual'!$E$4:$U$4</c:f>
              <c:num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Hoja1!$E$18:$U$18</c:f>
              <c:numCache/>
            </c:numRef>
          </c:val>
        </c:ser>
        <c:gapWidth val="33"/>
        <c:axId val="29294622"/>
        <c:axId val="62325007"/>
      </c:barChart>
      <c:lineChart>
        <c:grouping val="stacked"/>
        <c:varyColors val="0"/>
        <c:ser>
          <c:idx val="2"/>
          <c:order val="1"/>
          <c:tx>
            <c:strRef>
              <c:f>Hoja1!$C$19</c:f>
              <c:strCache>
                <c:ptCount val="1"/>
                <c:pt idx="0">
                  <c:v>Monómico Estacional (Ener +Pot+Transp.) [u$s]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Hoja1!$E$6:$U$6</c:f>
              <c:numCache/>
            </c:numRef>
          </c:cat>
          <c:val>
            <c:numRef>
              <c:f>Hoja1!$E$19:$U$19</c:f>
              <c:numCache/>
            </c:numRef>
          </c:val>
          <c:smooth val="0"/>
        </c:ser>
        <c:axId val="29294622"/>
        <c:axId val="62325007"/>
      </c:line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25007"/>
        <c:crosses val="autoZero"/>
        <c:auto val="1"/>
        <c:lblOffset val="100"/>
        <c:tickLblSkip val="1"/>
        <c:noMultiLvlLbl val="0"/>
      </c:catAx>
      <c:valAx>
        <c:axId val="6232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u$s/MWh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94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958"/>
          <c:w val="0.509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de Cobertura de la tarifa en relación a los Costos del sistema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575"/>
          <c:w val="0.98375"/>
          <c:h val="0.90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Hoja1!$C$21</c:f>
              <c:strCache>
                <c:ptCount val="1"/>
                <c:pt idx="0">
                  <c:v>% Cobertura Monómico Estacional / Total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Hoja1!$E$6:$U$6</c:f>
              <c:numCache/>
            </c:numRef>
          </c:cat>
          <c:val>
            <c:numRef>
              <c:f>Hoja1!$E$21:$U$21</c:f>
              <c:numCache/>
            </c:numRef>
          </c:val>
        </c:ser>
        <c:ser>
          <c:idx val="0"/>
          <c:order val="1"/>
          <c:tx>
            <c:strRef>
              <c:f>Hoja1!$E$22:$U$22</c:f>
              <c:strCache>
                <c:ptCount val="1"/>
                <c:pt idx="0">
                  <c:v>0,27 0,47 0,63 0,70 0,69 0,78 0,82 0,75 0,76 0,83 0,86 0,71 0,51 0,46 0,36 0,46 0,63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Hoja1!$E$6:$U$6</c:f>
              <c:numCache/>
            </c:numRef>
          </c:cat>
          <c:val>
            <c:numRef>
              <c:f>Hoja1!$E$22:$U$22</c:f>
              <c:numCache/>
            </c:numRef>
          </c:val>
        </c:ser>
        <c:overlap val="100"/>
        <c:axId val="24054152"/>
        <c:axId val="15160777"/>
      </c:bar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60777"/>
        <c:crosses val="autoZero"/>
        <c:auto val="1"/>
        <c:lblOffset val="100"/>
        <c:tickLblSkip val="1"/>
        <c:noMultiLvlLbl val="0"/>
      </c:catAx>
      <c:valAx>
        <c:axId val="1516077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54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555"/>
          <c:y val="0.95775"/>
          <c:w val="0.2862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22</xdr:row>
      <xdr:rowOff>57150</xdr:rowOff>
    </xdr:from>
    <xdr:to>
      <xdr:col>17</xdr:col>
      <xdr:colOff>76200</xdr:colOff>
      <xdr:row>46</xdr:row>
      <xdr:rowOff>28575</xdr:rowOff>
    </xdr:to>
    <xdr:graphicFrame>
      <xdr:nvGraphicFramePr>
        <xdr:cNvPr id="1" name="Gráfico 1"/>
        <xdr:cNvGraphicFramePr/>
      </xdr:nvGraphicFramePr>
      <xdr:xfrm>
        <a:off x="7400925" y="4038600"/>
        <a:ext cx="89344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17</xdr:col>
      <xdr:colOff>114300</xdr:colOff>
      <xdr:row>22</xdr:row>
      <xdr:rowOff>66675</xdr:rowOff>
    </xdr:from>
    <xdr:to>
      <xdr:col>28</xdr:col>
      <xdr:colOff>85725</xdr:colOff>
      <xdr:row>46</xdr:row>
      <xdr:rowOff>28575</xdr:rowOff>
    </xdr:to>
    <xdr:graphicFrame>
      <xdr:nvGraphicFramePr>
        <xdr:cNvPr id="2" name="Gráfico 2"/>
        <xdr:cNvGraphicFramePr/>
      </xdr:nvGraphicFramePr>
      <xdr:xfrm>
        <a:off x="16373475" y="4048125"/>
        <a:ext cx="835342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\AppData\Local\Temp\Rar$DIa12124.47053\Estad&#237;siticas%20anuales%202005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ario"/>
      <sheetName val="Evolución anual"/>
      <sheetName val="Graf Valores Físicos"/>
      <sheetName val="Graf Valores Económicos"/>
      <sheetName val="Factores y Participaciones"/>
      <sheetName val="DEMANDA"/>
      <sheetName val="DEMANDA %"/>
      <sheetName val="POT INSTALADA"/>
      <sheetName val="POT INSTALADA %"/>
      <sheetName val="GENERACIÓN"/>
      <sheetName val="GENERACIÓN %"/>
      <sheetName val="Pot. Inst vs DISP"/>
      <sheetName val="COMBUSTIBLES"/>
      <sheetName val="COMBUSTIBLES %"/>
      <sheetName val="IMP-EXP"/>
      <sheetName val="PRECIOS"/>
      <sheetName val="PRECIO Pesos vs. dólares"/>
      <sheetName val="MONO vs. Monómico estacional $"/>
      <sheetName val="MONO vs. Monómico estaciona u$s"/>
      <sheetName val="MONO vs. CMO $"/>
      <sheetName val="MONO vs. CMO u$s"/>
      <sheetName val="Cobertura"/>
    </sheetNames>
    <sheetDataSet>
      <sheetData sheetId="1">
        <row r="4">
          <cell r="E4">
            <v>2005</v>
          </cell>
          <cell r="F4">
            <v>2006</v>
          </cell>
          <cell r="G4">
            <v>2007</v>
          </cell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  <cell r="S4">
            <v>2019</v>
          </cell>
          <cell r="T4">
            <v>2020</v>
          </cell>
          <cell r="U4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"/>
  <sheetViews>
    <sheetView showGridLines="0" tabSelected="1" zoomScalePageLayoutView="0" workbookViewId="0" topLeftCell="A1">
      <selection activeCell="AD45" sqref="AD45"/>
    </sheetView>
  </sheetViews>
  <sheetFormatPr defaultColWidth="11.421875" defaultRowHeight="15"/>
  <cols>
    <col min="2" max="2" width="30.8515625" style="0" customWidth="1"/>
    <col min="3" max="3" width="42.7109375" style="0" customWidth="1"/>
    <col min="4" max="4" width="10.28125" style="0" bestFit="1" customWidth="1"/>
  </cols>
  <sheetData>
    <row r="2" spans="3:12" ht="18.75">
      <c r="C2" s="23" t="s">
        <v>23</v>
      </c>
      <c r="D2" s="23"/>
      <c r="E2" s="23"/>
      <c r="F2" s="23"/>
      <c r="G2" s="23"/>
      <c r="H2" s="23"/>
      <c r="I2" s="23"/>
      <c r="J2" s="23"/>
      <c r="K2" s="23"/>
      <c r="L2" s="23"/>
    </row>
    <row r="3" spans="3:12" ht="15.75">
      <c r="C3" s="22" t="s">
        <v>24</v>
      </c>
      <c r="D3" s="22"/>
      <c r="E3" s="22"/>
      <c r="F3" s="22"/>
      <c r="G3" s="22"/>
      <c r="H3" s="22"/>
      <c r="I3" s="22"/>
      <c r="J3" s="22"/>
      <c r="K3" s="22"/>
      <c r="L3" s="22"/>
    </row>
    <row r="5" spans="2:21" ht="3" customHeight="1">
      <c r="B5" s="16"/>
      <c r="C5" s="16"/>
      <c r="D5" s="17"/>
      <c r="E5" s="17"/>
      <c r="F5" s="17"/>
      <c r="G5" s="17"/>
      <c r="H5" s="17"/>
      <c r="I5" s="17"/>
      <c r="J5" s="17"/>
      <c r="K5" s="17"/>
      <c r="L5" s="16"/>
      <c r="M5" s="16"/>
      <c r="N5" s="17"/>
      <c r="O5" s="17"/>
      <c r="P5" s="17"/>
      <c r="Q5" s="17"/>
      <c r="R5" s="17"/>
      <c r="S5" s="17"/>
      <c r="T5" s="17"/>
      <c r="U5" s="17"/>
    </row>
    <row r="6" spans="2:21" ht="15">
      <c r="B6" s="1" t="s">
        <v>25</v>
      </c>
      <c r="C6" s="1" t="s">
        <v>26</v>
      </c>
      <c r="D6" s="8" t="s">
        <v>22</v>
      </c>
      <c r="E6" s="8">
        <v>2005</v>
      </c>
      <c r="F6" s="8">
        <v>2006</v>
      </c>
      <c r="G6" s="8">
        <v>2007</v>
      </c>
      <c r="H6" s="8">
        <v>2008</v>
      </c>
      <c r="I6" s="8">
        <v>2009</v>
      </c>
      <c r="J6" s="8">
        <v>2010</v>
      </c>
      <c r="K6" s="8">
        <v>2011</v>
      </c>
      <c r="L6" s="8">
        <v>2012</v>
      </c>
      <c r="M6" s="8">
        <v>2013</v>
      </c>
      <c r="N6" s="8">
        <v>2014</v>
      </c>
      <c r="O6" s="8">
        <v>2015</v>
      </c>
      <c r="P6" s="8">
        <v>2016</v>
      </c>
      <c r="Q6" s="8">
        <v>2017</v>
      </c>
      <c r="R6" s="8">
        <v>2018</v>
      </c>
      <c r="S6" s="8">
        <v>2019</v>
      </c>
      <c r="T6" s="8">
        <v>2020</v>
      </c>
      <c r="U6" s="8">
        <v>2021</v>
      </c>
    </row>
    <row r="7" spans="2:21" ht="14.25" customHeight="1">
      <c r="B7" s="20" t="s">
        <v>0</v>
      </c>
      <c r="C7" s="2" t="s">
        <v>1</v>
      </c>
      <c r="D7" s="15" t="s">
        <v>2</v>
      </c>
      <c r="E7" s="9">
        <v>46.30723387625288</v>
      </c>
      <c r="F7" s="9">
        <v>65.12079144043123</v>
      </c>
      <c r="G7" s="9">
        <v>79.31719814925744</v>
      </c>
      <c r="H7" s="9">
        <v>90.82404094260502</v>
      </c>
      <c r="I7" s="9">
        <v>101.02887284703438</v>
      </c>
      <c r="J7" s="9">
        <v>119.58854582692315</v>
      </c>
      <c r="K7" s="9">
        <v>123.36204514173797</v>
      </c>
      <c r="L7" s="9">
        <v>122.71027734954812</v>
      </c>
      <c r="M7" s="9">
        <v>122.66394612016876</v>
      </c>
      <c r="N7" s="9">
        <v>123.23462712919786</v>
      </c>
      <c r="O7" s="9">
        <v>123.29998424110592</v>
      </c>
      <c r="P7" s="9">
        <v>123.52065498516272</v>
      </c>
      <c r="Q7" s="9">
        <v>236.67165279787096</v>
      </c>
      <c r="R7" s="9">
        <v>309.2396635869346</v>
      </c>
      <c r="S7" s="9">
        <v>563.6914624168741</v>
      </c>
      <c r="T7" s="9">
        <v>784.0238334100364</v>
      </c>
      <c r="U7" s="6">
        <v>938.1858156485691</v>
      </c>
    </row>
    <row r="8" spans="2:21" ht="14.25" customHeight="1">
      <c r="B8" s="21"/>
      <c r="C8" s="4" t="s">
        <v>3</v>
      </c>
      <c r="D8" s="5" t="s">
        <v>2</v>
      </c>
      <c r="E8" s="10">
        <v>10.363597004391393</v>
      </c>
      <c r="F8" s="10">
        <v>10.403465764235078</v>
      </c>
      <c r="G8" s="10">
        <v>10.21503543219011</v>
      </c>
      <c r="H8" s="10">
        <v>10.143287614135662</v>
      </c>
      <c r="I8" s="10">
        <v>13.356379398718257</v>
      </c>
      <c r="J8" s="10">
        <v>14.549423302499232</v>
      </c>
      <c r="K8" s="10">
        <v>19.928098091449037</v>
      </c>
      <c r="L8" s="10">
        <v>11.452602695161152</v>
      </c>
      <c r="M8" s="10">
        <v>11.309890505440569</v>
      </c>
      <c r="N8" s="10">
        <v>11.178868888860904</v>
      </c>
      <c r="O8" s="10">
        <v>11.217749868237046</v>
      </c>
      <c r="P8" s="10">
        <v>13.261093116115918</v>
      </c>
      <c r="Q8" s="10">
        <v>119.7689523850806</v>
      </c>
      <c r="R8" s="10">
        <v>303.54090287119453</v>
      </c>
      <c r="S8" s="10">
        <v>504.94337721747155</v>
      </c>
      <c r="T8" s="10">
        <v>535.3053266904452</v>
      </c>
      <c r="U8" s="7">
        <v>620.1486908403306</v>
      </c>
    </row>
    <row r="9" spans="2:21" ht="14.25" customHeight="1">
      <c r="B9" s="21"/>
      <c r="C9" s="2" t="s">
        <v>4</v>
      </c>
      <c r="D9" s="3" t="s">
        <v>2</v>
      </c>
      <c r="E9" s="9">
        <v>10.108411426178554</v>
      </c>
      <c r="F9" s="9">
        <v>17.180406651604557</v>
      </c>
      <c r="G9" s="9">
        <v>43.01130359013794</v>
      </c>
      <c r="H9" s="9">
        <v>69.1853619489824</v>
      </c>
      <c r="I9" s="9">
        <v>65.07928650621886</v>
      </c>
      <c r="J9" s="9">
        <v>124.14562820628208</v>
      </c>
      <c r="K9" s="9">
        <v>179.65306893467556</v>
      </c>
      <c r="L9" s="9">
        <v>198.42278559501818</v>
      </c>
      <c r="M9" s="9">
        <v>257.65747699833935</v>
      </c>
      <c r="N9" s="9">
        <v>417.8891674747652</v>
      </c>
      <c r="O9" s="9">
        <v>520.4897239792771</v>
      </c>
      <c r="P9" s="9">
        <v>920.9559479742229</v>
      </c>
      <c r="Q9" s="9">
        <v>818.5874139416749</v>
      </c>
      <c r="R9" s="9">
        <v>1490.8151143013565</v>
      </c>
      <c r="S9" s="9">
        <v>2192.6296516830844</v>
      </c>
      <c r="T9" s="9">
        <v>2746.351562696311</v>
      </c>
      <c r="U9" s="6">
        <v>5238.259893171713</v>
      </c>
    </row>
    <row r="10" spans="2:21" ht="14.25" customHeight="1">
      <c r="B10" s="21"/>
      <c r="C10" s="4" t="s">
        <v>5</v>
      </c>
      <c r="D10" s="5" t="s">
        <v>2</v>
      </c>
      <c r="E10" s="10">
        <v>1.5839911794260648</v>
      </c>
      <c r="F10" s="10">
        <v>1.473054357146717</v>
      </c>
      <c r="G10" s="10">
        <v>1.4424112468826389</v>
      </c>
      <c r="H10" s="10">
        <v>1.8576755397493108</v>
      </c>
      <c r="I10" s="10">
        <v>2.1388734303612074</v>
      </c>
      <c r="J10" s="10">
        <v>1.7186772939057886</v>
      </c>
      <c r="K10" s="10">
        <v>3.4201004430900923</v>
      </c>
      <c r="L10" s="10">
        <v>2.571848762153731</v>
      </c>
      <c r="M10" s="10">
        <v>6.198245272261571</v>
      </c>
      <c r="N10" s="10">
        <v>13.093589357937292</v>
      </c>
      <c r="O10" s="10">
        <v>14.168577042451295</v>
      </c>
      <c r="P10" s="10">
        <v>23.235543380425455</v>
      </c>
      <c r="Q10" s="10">
        <v>24.175657440121114</v>
      </c>
      <c r="R10" s="10">
        <v>80.65015709036498</v>
      </c>
      <c r="S10" s="10">
        <v>108.20085854724627</v>
      </c>
      <c r="T10" s="10">
        <v>112.13844498195307</v>
      </c>
      <c r="U10" s="7">
        <v>111.8702854496909</v>
      </c>
    </row>
    <row r="11" spans="2:21" ht="14.25" customHeight="1">
      <c r="B11" s="21"/>
      <c r="C11" s="2" t="s">
        <v>6</v>
      </c>
      <c r="D11" s="3" t="s">
        <v>2</v>
      </c>
      <c r="E11" s="9">
        <f aca="true" t="shared" si="0" ref="E11:R11">SUM(E7:E10)</f>
        <v>68.36323348624889</v>
      </c>
      <c r="F11" s="9">
        <f t="shared" si="0"/>
        <v>94.17771821341759</v>
      </c>
      <c r="G11" s="9">
        <f t="shared" si="0"/>
        <v>133.98594841846813</v>
      </c>
      <c r="H11" s="9">
        <f t="shared" si="0"/>
        <v>172.0103660454724</v>
      </c>
      <c r="I11" s="9">
        <f t="shared" si="0"/>
        <v>181.6034121823327</v>
      </c>
      <c r="J11" s="9">
        <f t="shared" si="0"/>
        <v>260.00227462961027</v>
      </c>
      <c r="K11" s="9">
        <f t="shared" si="0"/>
        <v>326.3633126109527</v>
      </c>
      <c r="L11" s="9">
        <f t="shared" si="0"/>
        <v>335.1575144018812</v>
      </c>
      <c r="M11" s="9">
        <f t="shared" si="0"/>
        <v>397.82955889621024</v>
      </c>
      <c r="N11" s="9">
        <f t="shared" si="0"/>
        <v>565.3962528507612</v>
      </c>
      <c r="O11" s="9">
        <f t="shared" si="0"/>
        <v>669.1760351310713</v>
      </c>
      <c r="P11" s="9">
        <f t="shared" si="0"/>
        <v>1080.9732394559271</v>
      </c>
      <c r="Q11" s="9">
        <f t="shared" si="0"/>
        <v>1199.2036765647476</v>
      </c>
      <c r="R11" s="9">
        <f t="shared" si="0"/>
        <v>2184.245837849851</v>
      </c>
      <c r="S11" s="9">
        <v>3369.465333601987</v>
      </c>
      <c r="T11" s="9">
        <v>4177.819167778747</v>
      </c>
      <c r="U11" s="6">
        <v>6908.4646851103</v>
      </c>
    </row>
    <row r="12" spans="2:21" ht="14.25" customHeight="1">
      <c r="B12" s="21"/>
      <c r="C12" s="4" t="s">
        <v>7</v>
      </c>
      <c r="D12" s="5" t="s">
        <v>2</v>
      </c>
      <c r="E12" s="10">
        <v>49.78713353064364</v>
      </c>
      <c r="F12" s="10">
        <v>50.07987032897184</v>
      </c>
      <c r="G12" s="10">
        <v>49.50285922414784</v>
      </c>
      <c r="H12" s="10">
        <v>51.35463294094161</v>
      </c>
      <c r="I12" s="10">
        <v>56.6501124370457</v>
      </c>
      <c r="J12" s="10">
        <v>57.55313118194592</v>
      </c>
      <c r="K12" s="10">
        <v>58.756996679222944</v>
      </c>
      <c r="L12" s="10">
        <v>82.72702832662482</v>
      </c>
      <c r="M12" s="10">
        <v>95.11875865921813</v>
      </c>
      <c r="N12" s="10">
        <v>95.66589725395147</v>
      </c>
      <c r="O12" s="10">
        <v>95.3335697317137</v>
      </c>
      <c r="P12" s="10">
        <v>312.75812380525895</v>
      </c>
      <c r="Q12" s="10">
        <v>582.0433465809097</v>
      </c>
      <c r="R12" s="10">
        <v>1187.4446188767488</v>
      </c>
      <c r="S12" s="10">
        <v>2167.5501549843875</v>
      </c>
      <c r="T12" s="10">
        <v>2248.957312557387</v>
      </c>
      <c r="U12" s="7">
        <v>2541.1944400930115</v>
      </c>
    </row>
    <row r="13" spans="2:21" ht="15">
      <c r="B13" s="1" t="s">
        <v>8</v>
      </c>
      <c r="C13" s="2" t="s">
        <v>9</v>
      </c>
      <c r="D13" s="3" t="s">
        <v>2</v>
      </c>
      <c r="E13" s="9">
        <v>130.67519458274933</v>
      </c>
      <c r="F13" s="9">
        <v>198.7348197546077</v>
      </c>
      <c r="G13" s="9">
        <v>257.69013770644796</v>
      </c>
      <c r="H13" s="9">
        <v>366.80750452112</v>
      </c>
      <c r="I13" s="9">
        <v>269.1158345308626</v>
      </c>
      <c r="J13" s="9">
        <v>499.92890062657546</v>
      </c>
      <c r="K13" s="9">
        <v>551.2494670900197</v>
      </c>
      <c r="L13" s="9">
        <v>707.6528276067186</v>
      </c>
      <c r="M13" s="9">
        <v>890.5933869460629</v>
      </c>
      <c r="N13" s="9">
        <v>1417.5478857363616</v>
      </c>
      <c r="O13" s="9">
        <v>1636.6673090471795</v>
      </c>
      <c r="P13" s="9">
        <v>1955.165755356774</v>
      </c>
      <c r="Q13" s="9">
        <v>1512.7715511941071</v>
      </c>
      <c r="R13" s="9">
        <v>2051.928561996985</v>
      </c>
      <c r="S13" s="9">
        <v>2524.5297739488715</v>
      </c>
      <c r="T13" s="9">
        <v>3569.4747113156805</v>
      </c>
      <c r="U13" s="6">
        <v>9171.649883577538</v>
      </c>
    </row>
    <row r="14" spans="2:21" ht="14.25" customHeight="1">
      <c r="B14" s="21" t="s">
        <v>10</v>
      </c>
      <c r="C14" s="4" t="s">
        <v>11</v>
      </c>
      <c r="D14" s="5" t="s">
        <v>16</v>
      </c>
      <c r="E14" s="10">
        <v>15.79429422998153</v>
      </c>
      <c r="F14" s="10">
        <v>21.153296175572958</v>
      </c>
      <c r="G14" s="10">
        <v>25.419880840673883</v>
      </c>
      <c r="H14" s="10">
        <v>28.566925732013935</v>
      </c>
      <c r="I14" s="10">
        <v>27.022738089610723</v>
      </c>
      <c r="J14" s="10">
        <v>30.476705608941174</v>
      </c>
      <c r="K14" s="10">
        <v>29.78547338497637</v>
      </c>
      <c r="L14" s="10">
        <v>26.85776952015227</v>
      </c>
      <c r="M14" s="10">
        <v>22.19998300908947</v>
      </c>
      <c r="N14" s="10">
        <v>14.977827900305078</v>
      </c>
      <c r="O14" s="10">
        <v>13.18003098475593</v>
      </c>
      <c r="P14" s="10">
        <v>8.282313554236325</v>
      </c>
      <c r="Q14" s="10">
        <v>14.132481447061279</v>
      </c>
      <c r="R14" s="10">
        <v>11.040016981515974</v>
      </c>
      <c r="S14" s="10">
        <v>11.633564844464773</v>
      </c>
      <c r="T14" s="10">
        <v>11.06304335033096</v>
      </c>
      <c r="U14" s="7">
        <v>9.761131809953246</v>
      </c>
    </row>
    <row r="15" spans="2:21" ht="14.25" customHeight="1">
      <c r="B15" s="21"/>
      <c r="C15" s="2" t="s">
        <v>12</v>
      </c>
      <c r="D15" s="3" t="s">
        <v>16</v>
      </c>
      <c r="E15" s="9">
        <v>3.5370898899653156</v>
      </c>
      <c r="F15" s="9">
        <v>3.3793800139216956</v>
      </c>
      <c r="G15" s="9">
        <v>3.272877507023465</v>
      </c>
      <c r="H15" s="9">
        <v>3.198811913319889</v>
      </c>
      <c r="I15" s="9">
        <v>3.5547492837461716</v>
      </c>
      <c r="J15" s="9">
        <v>3.7107263764685223</v>
      </c>
      <c r="K15" s="9">
        <v>4.811043986482019</v>
      </c>
      <c r="L15" s="9">
        <v>2.510285785478635</v>
      </c>
      <c r="M15" s="9">
        <v>2.0515516280256483</v>
      </c>
      <c r="N15" s="9">
        <v>1.358460295260352</v>
      </c>
      <c r="O15" s="9">
        <v>1.1986768912911</v>
      </c>
      <c r="P15" s="9">
        <v>0.8883083473458209</v>
      </c>
      <c r="Q15" s="9">
        <v>7.047480338740536</v>
      </c>
      <c r="R15" s="9">
        <v>10.354464410206976</v>
      </c>
      <c r="S15" s="9">
        <v>10.218769496871275</v>
      </c>
      <c r="T15" s="9">
        <v>7.602396880717455</v>
      </c>
      <c r="U15" s="6">
        <v>6.450540749510907</v>
      </c>
    </row>
    <row r="16" spans="2:21" ht="14.25" customHeight="1">
      <c r="B16" s="21"/>
      <c r="C16" s="4" t="s">
        <v>13</v>
      </c>
      <c r="D16" s="5" t="s">
        <v>16</v>
      </c>
      <c r="E16" s="10">
        <v>3.478026269870801</v>
      </c>
      <c r="F16" s="10">
        <v>5.572802763746642</v>
      </c>
      <c r="G16" s="10">
        <v>13.769575092579496</v>
      </c>
      <c r="H16" s="10">
        <v>22.055712053900635</v>
      </c>
      <c r="I16" s="10">
        <v>17.31573145447216</v>
      </c>
      <c r="J16" s="10">
        <v>31.54767535597402</v>
      </c>
      <c r="K16" s="10">
        <v>43.40998756028322</v>
      </c>
      <c r="L16" s="10">
        <v>43.38049310104979</v>
      </c>
      <c r="M16" s="10">
        <v>46.27942687586774</v>
      </c>
      <c r="N16" s="10">
        <v>50.756414418052614</v>
      </c>
      <c r="O16" s="10">
        <v>55.45593493756003</v>
      </c>
      <c r="P16" s="10">
        <v>61.72264953180883</v>
      </c>
      <c r="Q16" s="10">
        <v>48.88257339022313</v>
      </c>
      <c r="R16" s="10">
        <v>52.016630373563714</v>
      </c>
      <c r="S16" s="10">
        <v>44.666467155655695</v>
      </c>
      <c r="T16" s="10">
        <v>38.43329114363793</v>
      </c>
      <c r="U16" s="7">
        <v>54.49829677652944</v>
      </c>
    </row>
    <row r="17" spans="2:21" ht="14.25" customHeight="1">
      <c r="B17" s="21"/>
      <c r="C17" s="2" t="s">
        <v>14</v>
      </c>
      <c r="D17" s="3" t="s">
        <v>16</v>
      </c>
      <c r="E17" s="9">
        <v>0.5404911045155163</v>
      </c>
      <c r="F17" s="9">
        <v>0.4784656715015392</v>
      </c>
      <c r="G17" s="9">
        <v>0.46235204446464434</v>
      </c>
      <c r="H17" s="9">
        <v>0.5840354578694067</v>
      </c>
      <c r="I17" s="9">
        <v>0.5724609629157444</v>
      </c>
      <c r="J17" s="9">
        <v>0.43809691705757564</v>
      </c>
      <c r="K17" s="9">
        <v>0.8326942094530935</v>
      </c>
      <c r="L17" s="9">
        <v>0.5605791835447242</v>
      </c>
      <c r="M17" s="9">
        <v>1.0888189525807404</v>
      </c>
      <c r="N17" s="9">
        <v>1.5948166546889009</v>
      </c>
      <c r="O17" s="9">
        <v>1.4770633367912118</v>
      </c>
      <c r="P17" s="9">
        <v>1.559184664894942</v>
      </c>
      <c r="Q17" s="9">
        <v>1.4227162097543642</v>
      </c>
      <c r="R17" s="9">
        <v>2.8486223085935323</v>
      </c>
      <c r="S17" s="9">
        <v>2.2580371661825667</v>
      </c>
      <c r="T17" s="9">
        <v>1.5834025863809125</v>
      </c>
      <c r="U17" s="6">
        <v>1.16956490598893</v>
      </c>
    </row>
    <row r="18" spans="2:21" ht="14.25" customHeight="1">
      <c r="B18" s="21"/>
      <c r="C18" s="4" t="s">
        <v>15</v>
      </c>
      <c r="D18" s="5" t="s">
        <v>16</v>
      </c>
      <c r="E18" s="10">
        <f aca="true" t="shared" si="1" ref="E18:R18">SUM(E14:E17)</f>
        <v>23.349901494333167</v>
      </c>
      <c r="F18" s="10">
        <f t="shared" si="1"/>
        <v>30.583944624742834</v>
      </c>
      <c r="G18" s="10">
        <f t="shared" si="1"/>
        <v>42.92468548474149</v>
      </c>
      <c r="H18" s="10">
        <f t="shared" si="1"/>
        <v>54.40548515710387</v>
      </c>
      <c r="I18" s="10">
        <f t="shared" si="1"/>
        <v>48.4656797907448</v>
      </c>
      <c r="J18" s="10">
        <f t="shared" si="1"/>
        <v>66.1732042584413</v>
      </c>
      <c r="K18" s="10">
        <f t="shared" si="1"/>
        <v>78.8391991411947</v>
      </c>
      <c r="L18" s="10">
        <f t="shared" si="1"/>
        <v>73.30912759022542</v>
      </c>
      <c r="M18" s="10">
        <f t="shared" si="1"/>
        <v>71.6197804655636</v>
      </c>
      <c r="N18" s="10">
        <f t="shared" si="1"/>
        <v>68.68751926830694</v>
      </c>
      <c r="O18" s="10">
        <f t="shared" si="1"/>
        <v>71.31170615039828</v>
      </c>
      <c r="P18" s="10">
        <f t="shared" si="1"/>
        <v>72.45245609828591</v>
      </c>
      <c r="Q18" s="10">
        <f t="shared" si="1"/>
        <v>71.4852513857793</v>
      </c>
      <c r="R18" s="10">
        <f t="shared" si="1"/>
        <v>76.2597340738802</v>
      </c>
      <c r="S18" s="10">
        <f>SUM(S14:S17)</f>
        <v>68.7768386631743</v>
      </c>
      <c r="T18" s="10">
        <f>SUM(T14:T17)</f>
        <v>58.68213396106726</v>
      </c>
      <c r="U18" s="7">
        <f>SUM(U14:U17)</f>
        <v>71.87953424198254</v>
      </c>
    </row>
    <row r="19" spans="2:21" ht="14.25" customHeight="1">
      <c r="B19" s="21"/>
      <c r="C19" s="2" t="s">
        <v>17</v>
      </c>
      <c r="D19" s="3" t="s">
        <v>16</v>
      </c>
      <c r="E19" s="9">
        <v>17.08002476808285</v>
      </c>
      <c r="F19" s="9">
        <v>16.268017031102545</v>
      </c>
      <c r="G19" s="9">
        <v>15.868504992407445</v>
      </c>
      <c r="H19" s="9">
        <v>16.149509564911906</v>
      </c>
      <c r="I19" s="9">
        <v>15.115564447688163</v>
      </c>
      <c r="J19" s="9">
        <v>14.672376689129752</v>
      </c>
      <c r="K19" s="9">
        <v>14.178270218735113</v>
      </c>
      <c r="L19" s="9">
        <v>18.078656525229697</v>
      </c>
      <c r="M19" s="9">
        <v>17.1563153949611</v>
      </c>
      <c r="N19" s="9">
        <v>11.622115880386588</v>
      </c>
      <c r="O19" s="9">
        <v>10.096666844186615</v>
      </c>
      <c r="P19" s="9">
        <v>20.927449965640992</v>
      </c>
      <c r="Q19" s="9">
        <v>34.731732558578905</v>
      </c>
      <c r="R19" s="9">
        <v>40.503780888830796</v>
      </c>
      <c r="S19" s="9">
        <v>45.07291037615025</v>
      </c>
      <c r="T19" s="9">
        <v>31.7930065072366</v>
      </c>
      <c r="U19" s="6">
        <v>26.490057222696052</v>
      </c>
    </row>
    <row r="20" spans="2:21" ht="15">
      <c r="B20" s="1" t="s">
        <v>8</v>
      </c>
      <c r="C20" s="4" t="s">
        <v>18</v>
      </c>
      <c r="D20" s="5" t="s">
        <v>16</v>
      </c>
      <c r="E20" s="10">
        <v>44.057255024558266</v>
      </c>
      <c r="F20" s="10">
        <v>64.66680811229769</v>
      </c>
      <c r="G20" s="10">
        <v>82.75242747528623</v>
      </c>
      <c r="H20" s="10">
        <v>117.31398625741453</v>
      </c>
      <c r="I20" s="10">
        <v>72.31341997151534</v>
      </c>
      <c r="J20" s="10">
        <v>127.45871283352362</v>
      </c>
      <c r="K20" s="10">
        <v>134.18869343028445</v>
      </c>
      <c r="L20" s="10">
        <v>155.92205770181434</v>
      </c>
      <c r="M20" s="10">
        <v>162.5842592607628</v>
      </c>
      <c r="N20" s="10">
        <v>177.68366618752145</v>
      </c>
      <c r="O20" s="10">
        <v>180.75688240668336</v>
      </c>
      <c r="P20" s="10">
        <v>134.57287634066034</v>
      </c>
      <c r="Q20" s="10">
        <v>92.55271074727932</v>
      </c>
      <c r="R20" s="10">
        <v>81.47506148381633</v>
      </c>
      <c r="S20" s="10">
        <v>54.32706756440358</v>
      </c>
      <c r="T20" s="10">
        <v>51.1372626694795</v>
      </c>
      <c r="U20" s="7">
        <v>96.12949540319421</v>
      </c>
    </row>
    <row r="21" spans="2:21" ht="15">
      <c r="B21" s="1" t="s">
        <v>19</v>
      </c>
      <c r="C21" s="11" t="s">
        <v>20</v>
      </c>
      <c r="D21" s="14" t="s">
        <v>21</v>
      </c>
      <c r="E21" s="12">
        <f aca="true" t="shared" si="2" ref="E21:U21">+E12/E11</f>
        <v>0.7282735323023919</v>
      </c>
      <c r="F21" s="12">
        <f t="shared" si="2"/>
        <v>0.5317592237208919</v>
      </c>
      <c r="G21" s="12">
        <f t="shared" si="2"/>
        <v>0.3694630654069733</v>
      </c>
      <c r="H21" s="12">
        <f t="shared" si="2"/>
        <v>0.29855545407865464</v>
      </c>
      <c r="I21" s="12">
        <f t="shared" si="2"/>
        <v>0.31194409706447634</v>
      </c>
      <c r="J21" s="12">
        <f t="shared" si="2"/>
        <v>0.2213562603016993</v>
      </c>
      <c r="K21" s="12">
        <f t="shared" si="2"/>
        <v>0.18003554446472142</v>
      </c>
      <c r="L21" s="12">
        <f t="shared" si="2"/>
        <v>0.24683029552316219</v>
      </c>
      <c r="M21" s="12">
        <f t="shared" si="2"/>
        <v>0.2390942465992922</v>
      </c>
      <c r="N21" s="12">
        <f t="shared" si="2"/>
        <v>0.16920150561946312</v>
      </c>
      <c r="O21" s="12">
        <f t="shared" si="2"/>
        <v>0.14246411217197988</v>
      </c>
      <c r="P21" s="12">
        <f t="shared" si="2"/>
        <v>0.28933012621355514</v>
      </c>
      <c r="Q21" s="12">
        <f t="shared" si="2"/>
        <v>0.4853582072465268</v>
      </c>
      <c r="R21" s="12">
        <f t="shared" si="2"/>
        <v>0.5436405546939977</v>
      </c>
      <c r="S21" s="12">
        <f t="shared" si="2"/>
        <v>0.6432920182820988</v>
      </c>
      <c r="T21" s="12">
        <f t="shared" si="2"/>
        <v>0.5383089172222615</v>
      </c>
      <c r="U21" s="13">
        <f t="shared" si="2"/>
        <v>0.3678377983996945</v>
      </c>
    </row>
    <row r="22" spans="5:21" ht="15">
      <c r="E22" s="18">
        <f>1-E21</f>
        <v>0.2717264676976081</v>
      </c>
      <c r="F22" s="18">
        <f aca="true" t="shared" si="3" ref="F22:U22">1-F21</f>
        <v>0.4682407762791081</v>
      </c>
      <c r="G22" s="18">
        <f t="shared" si="3"/>
        <v>0.6305369345930267</v>
      </c>
      <c r="H22" s="18">
        <f t="shared" si="3"/>
        <v>0.7014445459213454</v>
      </c>
      <c r="I22" s="18">
        <f t="shared" si="3"/>
        <v>0.6880559029355237</v>
      </c>
      <c r="J22" s="18">
        <f t="shared" si="3"/>
        <v>0.7786437396983007</v>
      </c>
      <c r="K22" s="18">
        <f t="shared" si="3"/>
        <v>0.8199644555352785</v>
      </c>
      <c r="L22" s="18">
        <f t="shared" si="3"/>
        <v>0.7531697044768378</v>
      </c>
      <c r="M22" s="18">
        <f t="shared" si="3"/>
        <v>0.7609057534007078</v>
      </c>
      <c r="N22" s="18">
        <f t="shared" si="3"/>
        <v>0.8307984943805369</v>
      </c>
      <c r="O22" s="18">
        <f t="shared" si="3"/>
        <v>0.8575358878280201</v>
      </c>
      <c r="P22" s="18">
        <f t="shared" si="3"/>
        <v>0.7106698737864449</v>
      </c>
      <c r="Q22" s="18">
        <f t="shared" si="3"/>
        <v>0.5146417927534732</v>
      </c>
      <c r="R22" s="18">
        <f t="shared" si="3"/>
        <v>0.45635944530600225</v>
      </c>
      <c r="S22" s="18">
        <f t="shared" si="3"/>
        <v>0.3567079817179012</v>
      </c>
      <c r="T22" s="18">
        <f t="shared" si="3"/>
        <v>0.4616910827777385</v>
      </c>
      <c r="U22" s="18">
        <f t="shared" si="3"/>
        <v>0.6321622016003055</v>
      </c>
    </row>
    <row r="23" spans="2:5" ht="72" customHeight="1">
      <c r="B23" s="24" t="s">
        <v>28</v>
      </c>
      <c r="C23" s="24"/>
      <c r="D23" s="24"/>
      <c r="E23" s="24"/>
    </row>
    <row r="24" spans="2:5" ht="36" customHeight="1">
      <c r="B24" s="24" t="s">
        <v>29</v>
      </c>
      <c r="C24" s="24"/>
      <c r="D24" s="24"/>
      <c r="E24" s="24"/>
    </row>
    <row r="25" spans="2:5" ht="48" customHeight="1">
      <c r="B25" s="24" t="s">
        <v>30</v>
      </c>
      <c r="C25" s="24"/>
      <c r="D25" s="24"/>
      <c r="E25" s="24"/>
    </row>
    <row r="26" spans="2:5" ht="24.75" customHeight="1">
      <c r="B26" s="24" t="s">
        <v>31</v>
      </c>
      <c r="C26" s="24"/>
      <c r="D26" s="24"/>
      <c r="E26" s="24"/>
    </row>
    <row r="27" spans="2:5" ht="24" customHeight="1">
      <c r="B27" s="24" t="s">
        <v>32</v>
      </c>
      <c r="C27" s="24"/>
      <c r="D27" s="24"/>
      <c r="E27" s="24"/>
    </row>
    <row r="28" spans="2:7" ht="15">
      <c r="B28" s="19" t="s">
        <v>27</v>
      </c>
      <c r="C28" s="19"/>
      <c r="D28" s="19"/>
      <c r="E28" s="19"/>
      <c r="F28" s="19"/>
      <c r="G28" s="19"/>
    </row>
  </sheetData>
  <sheetProtection/>
  <mergeCells count="10">
    <mergeCell ref="B28:G28"/>
    <mergeCell ref="B7:B12"/>
    <mergeCell ref="B14:B19"/>
    <mergeCell ref="C3:L3"/>
    <mergeCell ref="C2:L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1200" verticalDpi="1200" orientation="portrait" r:id="rId2"/>
  <ignoredErrors>
    <ignoredError sqref="E11:U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Marcelo Fernando Molina</cp:lastModifiedBy>
  <dcterms:created xsi:type="dcterms:W3CDTF">2022-12-20T03:02:09Z</dcterms:created>
  <dcterms:modified xsi:type="dcterms:W3CDTF">2023-02-03T15:40:59Z</dcterms:modified>
  <cp:category/>
  <cp:version/>
  <cp:contentType/>
  <cp:contentStatus/>
</cp:coreProperties>
</file>