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60" windowHeight="61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<sst xmlns="http://schemas.openxmlformats.org/spreadsheetml/2006/main" count="304" uniqueCount="85">
  <si>
    <t>Inundable</t>
  </si>
  <si>
    <t>Expuesto a contaminación industrial</t>
  </si>
  <si>
    <t>Sobre suelo degradado</t>
  </si>
  <si>
    <t>Almirante Brown</t>
  </si>
  <si>
    <t>Avellaneda</t>
  </si>
  <si>
    <t>Berazategui</t>
  </si>
  <si>
    <t>Berisso</t>
  </si>
  <si>
    <t>Brandsen</t>
  </si>
  <si>
    <t>Campana</t>
  </si>
  <si>
    <t>Cañuelas</t>
  </si>
  <si>
    <t>Ensenada</t>
  </si>
  <si>
    <t>Escobar</t>
  </si>
  <si>
    <t>Ezeiza</t>
  </si>
  <si>
    <t>Florencio Varela</t>
  </si>
  <si>
    <t>La Matanza</t>
  </si>
  <si>
    <t>La Plata</t>
  </si>
  <si>
    <t>Lomas de Zamora</t>
  </si>
  <si>
    <t>Malvinas Argentinas</t>
  </si>
  <si>
    <t>Marcos Paz</t>
  </si>
  <si>
    <t>Merlo</t>
  </si>
  <si>
    <t>Moreno</t>
  </si>
  <si>
    <t>Pilar</t>
  </si>
  <si>
    <t>Quilmes</t>
  </si>
  <si>
    <t>San Fernando</t>
  </si>
  <si>
    <t>San Isidro</t>
  </si>
  <si>
    <t>San Miguel</t>
  </si>
  <si>
    <t>San Vicente</t>
  </si>
  <si>
    <t>Tigre</t>
  </si>
  <si>
    <t>Tres de Febrero</t>
  </si>
  <si>
    <t>Partido</t>
  </si>
  <si>
    <t>Presidente Perón</t>
  </si>
  <si>
    <t>Absoluto</t>
  </si>
  <si>
    <t>39 partidos de la Región Metropolitana de Buenos Aires. 2015</t>
  </si>
  <si>
    <t>Con problemáticas ambientales</t>
  </si>
  <si>
    <t>Sobre reserva de electroducto</t>
  </si>
  <si>
    <t>Notas:</t>
  </si>
  <si>
    <t>39 partidos de la Región Metropolitana de Buenos Aires. Año 2015</t>
  </si>
  <si>
    <t>Otro</t>
  </si>
  <si>
    <t>Villas y Asentamientos según situación ambiental por partido. En absolutos y porcentajes</t>
  </si>
  <si>
    <t>Esteban Echeverría</t>
  </si>
  <si>
    <t>Exaltación de la Cruz</t>
  </si>
  <si>
    <t>General Rodríguez</t>
  </si>
  <si>
    <t>General San Martín</t>
  </si>
  <si>
    <t>Húrlingham</t>
  </si>
  <si>
    <t>Ituzaingó</t>
  </si>
  <si>
    <t>José C. Paz</t>
  </si>
  <si>
    <t>Lanús</t>
  </si>
  <si>
    <t>Luján</t>
  </si>
  <si>
    <t>Morón</t>
  </si>
  <si>
    <t>Vicente López</t>
  </si>
  <si>
    <t>Zárate</t>
  </si>
  <si>
    <t xml:space="preserve">Hogares en Villas y Asentamientos según situación ambiental por partido. En absolutos y porcentajes </t>
  </si>
  <si>
    <t>Lindero a arroyo o río</t>
  </si>
  <si>
    <t>Sobre terraplén ferroviario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</si>
  <si>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Elaboración propia en base a datos de Asistencia Técnica para la creación del Registro Público de Villas y Asentamientos Precarios de la Provincia de Buenos Aires en el marco del Acuerdo Específico N2 del Convenio entre la Subsecretaría Social de Tierra Urbanismo y Viviendas y la Universidad Nacional de General Sarmiento.</t>
    </r>
  </si>
  <si>
    <r>
      <rPr>
        <b/>
        <sz val="9"/>
        <color indexed="8"/>
        <rFont val="Calibri"/>
        <family val="2"/>
      </rPr>
      <t xml:space="preserve">Fuente: </t>
    </r>
    <r>
      <rPr>
        <sz val="9"/>
        <color indexed="8"/>
        <rFont val="Calibri"/>
        <family val="2"/>
      </rPr>
      <t>Elaboración propia en base a datos de Asistencia Técnica para la creación del Registro Público de Villas y Asentamientos Precarios de la Provincia de Buenos Aires en el marco del Acuerdo Específico N2 del Convenio entre la Subsecretaría Social de Tierra Urbanismo y Viviendas y la Universidad Nacional de General Sarmiento.</t>
    </r>
  </si>
  <si>
    <t>Los porcentajes señalados en cada una de las variables desagregadas refieren al total de hogares en villas y/o asentamientos. A su vez debe considerarse que los hogares pueden encontrarse en barrios que registren más de un tipo de problemática ambiental.</t>
  </si>
  <si>
    <t>Los porcentajes señalados en cada una de las variables desagregadas refieren al total de los barrios. A su vez debe considerarse que los barrios pueden registrar más de un tipo de problemática ambiental.</t>
  </si>
  <si>
    <t>Total</t>
  </si>
  <si>
    <t>%</t>
  </si>
  <si>
    <t>(1) También incluye la tipología "otros":</t>
  </si>
  <si>
    <r>
      <t xml:space="preserve">Se entiende por </t>
    </r>
    <r>
      <rPr>
        <b/>
        <sz val="9"/>
        <color indexed="8"/>
        <rFont val="Calibri"/>
        <family val="2"/>
      </rPr>
      <t>Villas</t>
    </r>
    <r>
      <rPr>
        <sz val="9"/>
        <color indexed="8"/>
        <rFont val="Calibri"/>
        <family val="2"/>
      </rPr>
      <t xml:space="preserve"> a las urbanizaciones o autourbanizaciones informales producto de ocupaciones de tierra urbana vacante o de la afectación de tierras fiscales por el Estado para asentar a las familias provisoriamente, se caracterizan por sus tramas irregulares (no son barrios amanzanados sino organizados en intrincados pasillos), viviendas construidas con materiales precarios, alta densidad poblacional, escaso o nulo espacio verde e infraestructura autoprovista.</t>
    </r>
  </si>
  <si>
    <r>
      <t xml:space="preserve">La tipología </t>
    </r>
    <r>
      <rPr>
        <b/>
        <sz val="9"/>
        <color indexed="8"/>
        <rFont val="Calibri"/>
        <family val="2"/>
      </rPr>
      <t>Asentamiento</t>
    </r>
    <r>
      <rPr>
        <sz val="9"/>
        <color indexed="8"/>
        <rFont val="Calibri"/>
        <family val="2"/>
      </rPr>
      <t xml:space="preserve"> refiere a los barrios informales (en términos dominiales) con trazados urbanos que tienden a ser regulares y planificados, y que generalmente (aunque no de modo excluyente) cumplen algunas de las siguientes características: son decididos y organizados colectivamente, los ocupantes buscan legitimarse como propietarios, las viviendas tienen algún grado de firmeza y su ubicación puede encontrarse en tierras degradadas.</t>
    </r>
  </si>
  <si>
    <r>
      <t xml:space="preserve">No obstante estas definiciones, la complejidad de la realidad urbana-habitacional, exigió considerar una tercera categoría que se denominó </t>
    </r>
    <r>
      <rPr>
        <b/>
        <sz val="9"/>
        <color indexed="8"/>
        <rFont val="Calibri"/>
        <family val="2"/>
      </rPr>
      <t>Otro</t>
    </r>
    <r>
      <rPr>
        <sz val="9"/>
        <color indexed="8"/>
        <rFont val="Calibri"/>
        <family val="2"/>
      </rPr>
      <t xml:space="preserve"> con el objetivo de incluir una serie de barrios con situaciones particulares que conforman parte de la misma problemática. En esta tipología los casos más típicos incluidos son: mixtura entre villa/asentamiento, villa o asentamiento urbanizado (en forma parcial o completa); asentamiento histórico consolidado o semiconsolidado (sin regularización dominial); loteo “clandestino” o loteo “pirata”; conjunto habitacional “tomado”; y situaciones de informalidad dispersa.</t>
    </r>
  </si>
  <si>
    <r>
      <t xml:space="preserve">Total Villas y/o Asentamientos </t>
    </r>
    <r>
      <rPr>
        <b/>
        <sz val="8"/>
        <color indexed="9"/>
        <rFont val="Calibri"/>
        <family val="2"/>
      </rPr>
      <t>(1)</t>
    </r>
  </si>
  <si>
    <r>
      <t xml:space="preserve">Total hogares en villas y/o asentamientos </t>
    </r>
    <r>
      <rPr>
        <b/>
        <sz val="8"/>
        <color indexed="9"/>
        <rFont val="Calibri"/>
        <family val="2"/>
      </rPr>
      <t>(1)</t>
    </r>
  </si>
  <si>
    <t>Total 24 partidos del Conurbano Bonaerense</t>
  </si>
  <si>
    <t>Total otros partido de la RMBA</t>
  </si>
  <si>
    <t>Total 39 partidos de la RMBA</t>
  </si>
  <si>
    <t>Con problemáticas ambientales: villas y/o asentamientos con algún tipo de problema ambiental.</t>
  </si>
  <si>
    <t>Sobre reserva de electroducto: villas y/o asentamientos ubicados sobre áreas reservadas para el tendido de lineas eléctricas de media tensión que representan un potencial peligro para la salud de las personas.</t>
  </si>
  <si>
    <t>Inundable: villas y/o asentamientos ubicados sobre áreas inundables.</t>
  </si>
  <si>
    <t xml:space="preserve">Sobre terraplén ferroviario: villas y/o asentamientos ubicados sobre terraplenes ferroviarios. </t>
  </si>
  <si>
    <t xml:space="preserve">Lindero a arroyo o río: villas y/o asentamientos ubicados sobre los margenes de ríos y arroyos. </t>
  </si>
  <si>
    <t>Expuesto a contaminación industrial: villas y/o asentamientos ubicados en áreas que se encuentran en contacto con contaminantes industriales.</t>
  </si>
  <si>
    <t xml:space="preserve">Sobre suelo degradado: villas y/o asentamientos ubicados sobre suelo que ha sido sometido a algún tipo de degradación. Principalmente extracción de capa fértil para la producción ladrillera.  </t>
  </si>
  <si>
    <t>Otro: villas y/o asentamientos ubicados en áreas expuestas principalmente a la presencia de basurales, vectores sanitarios y la proximidad a focos contaminantes no industriales.</t>
  </si>
  <si>
    <t>Con problemáticas ambientales: hogares localizados en barrios con algún tipo de problema ambiental.</t>
  </si>
  <si>
    <t>Sobre reserva de electroducto: hogares localizados en barrios ubicados sobre áreas reservadas para el tendido de lineas eléctricas de media tensión que representan un potencial peligro para la salud de las personas.</t>
  </si>
  <si>
    <t>Inundable: hogares localizados en barrios ubicados sobre áreas inundables.</t>
  </si>
  <si>
    <t xml:space="preserve">Sobre terraplén ferroviario: hogares localizados en barrios ubicados sobre terraplenes ferroviarios. </t>
  </si>
  <si>
    <t xml:space="preserve">Lindero a arroyo o río: hogares localizados en barrios ubicados sobre los margenes de ríos y arroyos. </t>
  </si>
  <si>
    <t>Expuesto a contaminación industrial: hogares localizados en barrios ubicados en áreas que se encuentran en contacto con contaminantes industriales.</t>
  </si>
  <si>
    <t xml:space="preserve">Sobre suelo degradado: hogares localizados en barrios ubicados sobre suelo que ha sido explotado. Principalmente extracción de capa fértil para la producción ladrillera.  </t>
  </si>
  <si>
    <t>Otro: hogares localizados en barrios ubicados en áreas expuestas principalmente a la presencia de basurales,
vectores sanitarios y la proximidad a focos contaminantes 
no industriales.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</si>
</sst>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%"/>
    <numFmt numFmtId="181" formatCode="0.0%"/>
    <numFmt numFmtId="182" formatCode="[$-2C0A]hh:mm:ss\ AM/PM"/>
    <numFmt numFmtId="183" formatCode="#,##0.00_ ;\-#,##0.00\ "/>
    <numFmt numFmtId="184" formatCode="#,##0_ ;\-#,##0\ 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10" xfId="0" applyNumberFormat="1" applyFill="1" applyBorder="1" applyAlignment="1">
      <alignment/>
    </xf>
    <xf numFmtId="2" fontId="0" fillId="32" borderId="10" xfId="0" applyNumberFormat="1" applyFill="1" applyBorder="1" applyAlignment="1">
      <alignment/>
    </xf>
    <xf numFmtId="2" fontId="0" fillId="32" borderId="0" xfId="0" applyNumberFormat="1" applyFill="1" applyAlignment="1">
      <alignment/>
    </xf>
    <xf numFmtId="2" fontId="1" fillId="32" borderId="0" xfId="53" applyNumberFormat="1" applyFont="1" applyFill="1" applyAlignment="1">
      <alignment/>
    </xf>
    <xf numFmtId="2" fontId="1" fillId="0" borderId="0" xfId="53" applyNumberFormat="1" applyFont="1" applyFill="1" applyAlignment="1">
      <alignment/>
    </xf>
    <xf numFmtId="1" fontId="0" fillId="32" borderId="11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0" fillId="32" borderId="10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89" fontId="1" fillId="32" borderId="10" xfId="53" applyNumberFormat="1" applyFont="1" applyFill="1" applyBorder="1" applyAlignment="1">
      <alignment/>
    </xf>
    <xf numFmtId="189" fontId="0" fillId="32" borderId="11" xfId="0" applyNumberFormat="1" applyFill="1" applyBorder="1" applyAlignment="1">
      <alignment/>
    </xf>
    <xf numFmtId="189" fontId="0" fillId="32" borderId="10" xfId="0" applyNumberFormat="1" applyFill="1" applyBorder="1" applyAlignment="1">
      <alignment/>
    </xf>
    <xf numFmtId="189" fontId="0" fillId="0" borderId="11" xfId="0" applyNumberFormat="1" applyFill="1" applyBorder="1" applyAlignment="1">
      <alignment/>
    </xf>
    <xf numFmtId="189" fontId="0" fillId="0" borderId="10" xfId="0" applyNumberFormat="1" applyFill="1" applyBorder="1" applyAlignment="1">
      <alignment/>
    </xf>
    <xf numFmtId="3" fontId="0" fillId="32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32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2" fontId="42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Fill="1" applyBorder="1" applyAlignment="1">
      <alignment vertical="center"/>
    </xf>
    <xf numFmtId="189" fontId="1" fillId="0" borderId="10" xfId="53" applyNumberFormat="1" applyFont="1" applyFill="1" applyBorder="1" applyAlignment="1">
      <alignment/>
    </xf>
    <xf numFmtId="2" fontId="42" fillId="0" borderId="0" xfId="0" applyNumberFormat="1" applyFont="1" applyAlignment="1">
      <alignment horizontal="justify"/>
    </xf>
    <xf numFmtId="2" fontId="0" fillId="0" borderId="0" xfId="0" applyNumberFormat="1" applyAlignment="1">
      <alignment horizontal="justify"/>
    </xf>
    <xf numFmtId="1" fontId="0" fillId="0" borderId="0" xfId="0" applyNumberFormat="1" applyAlignment="1">
      <alignment horizontal="justify"/>
    </xf>
    <xf numFmtId="4" fontId="42" fillId="0" borderId="0" xfId="0" applyNumberFormat="1" applyFont="1" applyFill="1" applyBorder="1" applyAlignment="1">
      <alignment wrapText="1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2" fontId="41" fillId="0" borderId="0" xfId="0" applyNumberFormat="1" applyFont="1" applyFill="1" applyBorder="1" applyAlignment="1">
      <alignment/>
    </xf>
    <xf numFmtId="1" fontId="41" fillId="0" borderId="0" xfId="0" applyNumberFormat="1" applyFont="1" applyFill="1" applyBorder="1" applyAlignment="1">
      <alignment/>
    </xf>
    <xf numFmtId="189" fontId="41" fillId="0" borderId="0" xfId="0" applyNumberFormat="1" applyFont="1" applyFill="1" applyBorder="1" applyAlignment="1">
      <alignment/>
    </xf>
    <xf numFmtId="2" fontId="43" fillId="0" borderId="0" xfId="0" applyNumberFormat="1" applyFon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41" fillId="32" borderId="10" xfId="0" applyNumberFormat="1" applyFont="1" applyFill="1" applyBorder="1" applyAlignment="1">
      <alignment/>
    </xf>
    <xf numFmtId="3" fontId="41" fillId="32" borderId="10" xfId="0" applyNumberFormat="1" applyFont="1" applyFill="1" applyBorder="1" applyAlignment="1">
      <alignment/>
    </xf>
    <xf numFmtId="1" fontId="41" fillId="32" borderId="10" xfId="0" applyNumberFormat="1" applyFont="1" applyFill="1" applyBorder="1" applyAlignment="1">
      <alignment/>
    </xf>
    <xf numFmtId="3" fontId="41" fillId="32" borderId="11" xfId="0" applyNumberFormat="1" applyFont="1" applyFill="1" applyBorder="1" applyAlignment="1">
      <alignment/>
    </xf>
    <xf numFmtId="3" fontId="41" fillId="32" borderId="12" xfId="0" applyNumberFormat="1" applyFont="1" applyFill="1" applyBorder="1" applyAlignment="1">
      <alignment/>
    </xf>
    <xf numFmtId="2" fontId="41" fillId="32" borderId="12" xfId="0" applyNumberFormat="1" applyFont="1" applyFill="1" applyBorder="1" applyAlignment="1">
      <alignment/>
    </xf>
    <xf numFmtId="2" fontId="41" fillId="0" borderId="10" xfId="0" applyNumberFormat="1" applyFont="1" applyFill="1" applyBorder="1" applyAlignment="1">
      <alignment/>
    </xf>
    <xf numFmtId="3" fontId="41" fillId="0" borderId="10" xfId="0" applyNumberFormat="1" applyFont="1" applyFill="1" applyBorder="1" applyAlignment="1">
      <alignment/>
    </xf>
    <xf numFmtId="1" fontId="41" fillId="0" borderId="10" xfId="0" applyNumberFormat="1" applyFont="1" applyFill="1" applyBorder="1" applyAlignment="1">
      <alignment/>
    </xf>
    <xf numFmtId="2" fontId="1" fillId="0" borderId="10" xfId="53" applyNumberFormat="1" applyFont="1" applyFill="1" applyBorder="1" applyAlignment="1">
      <alignment/>
    </xf>
    <xf numFmtId="1" fontId="1" fillId="0" borderId="11" xfId="53" applyNumberFormat="1" applyFont="1" applyFill="1" applyBorder="1" applyAlignment="1">
      <alignment/>
    </xf>
    <xf numFmtId="1" fontId="1" fillId="0" borderId="10" xfId="53" applyNumberFormat="1" applyFont="1" applyFill="1" applyBorder="1" applyAlignment="1">
      <alignment/>
    </xf>
    <xf numFmtId="189" fontId="1" fillId="0" borderId="11" xfId="53" applyNumberFormat="1" applyFont="1" applyFill="1" applyBorder="1" applyAlignment="1">
      <alignment/>
    </xf>
    <xf numFmtId="1" fontId="0" fillId="32" borderId="13" xfId="0" applyNumberFormat="1" applyFill="1" applyBorder="1" applyAlignment="1">
      <alignment/>
    </xf>
    <xf numFmtId="1" fontId="0" fillId="32" borderId="14" xfId="0" applyNumberFormat="1" applyFill="1" applyBorder="1" applyAlignment="1">
      <alignment/>
    </xf>
    <xf numFmtId="189" fontId="0" fillId="0" borderId="12" xfId="0" applyNumberFormat="1" applyFill="1" applyBorder="1" applyAlignment="1">
      <alignment/>
    </xf>
    <xf numFmtId="3" fontId="1" fillId="0" borderId="11" xfId="53" applyNumberFormat="1" applyFont="1" applyFill="1" applyBorder="1" applyAlignment="1">
      <alignment/>
    </xf>
    <xf numFmtId="3" fontId="1" fillId="0" borderId="10" xfId="53" applyNumberFormat="1" applyFont="1" applyFill="1" applyBorder="1" applyAlignment="1">
      <alignment/>
    </xf>
    <xf numFmtId="3" fontId="0" fillId="32" borderId="13" xfId="0" applyNumberFormat="1" applyFill="1" applyBorder="1" applyAlignment="1">
      <alignment/>
    </xf>
    <xf numFmtId="3" fontId="0" fillId="32" borderId="14" xfId="0" applyNumberFormat="1" applyFill="1" applyBorder="1" applyAlignment="1">
      <alignment/>
    </xf>
    <xf numFmtId="1" fontId="41" fillId="32" borderId="11" xfId="0" applyNumberFormat="1" applyFont="1" applyFill="1" applyBorder="1" applyAlignment="1">
      <alignment/>
    </xf>
    <xf numFmtId="189" fontId="41" fillId="32" borderId="11" xfId="0" applyNumberFormat="1" applyFont="1" applyFill="1" applyBorder="1" applyAlignment="1">
      <alignment/>
    </xf>
    <xf numFmtId="189" fontId="41" fillId="32" borderId="10" xfId="0" applyNumberFormat="1" applyFont="1" applyFill="1" applyBorder="1" applyAlignment="1">
      <alignment/>
    </xf>
    <xf numFmtId="1" fontId="41" fillId="0" borderId="11" xfId="0" applyNumberFormat="1" applyFont="1" applyFill="1" applyBorder="1" applyAlignment="1">
      <alignment/>
    </xf>
    <xf numFmtId="2" fontId="0" fillId="32" borderId="14" xfId="0" applyNumberFormat="1" applyFill="1" applyBorder="1" applyAlignment="1">
      <alignment/>
    </xf>
    <xf numFmtId="2" fontId="41" fillId="0" borderId="15" xfId="0" applyNumberFormat="1" applyFont="1" applyFill="1" applyBorder="1" applyAlignment="1">
      <alignment/>
    </xf>
    <xf numFmtId="1" fontId="41" fillId="0" borderId="16" xfId="0" applyNumberFormat="1" applyFont="1" applyFill="1" applyBorder="1" applyAlignment="1">
      <alignment/>
    </xf>
    <xf numFmtId="189" fontId="41" fillId="0" borderId="16" xfId="0" applyNumberFormat="1" applyFont="1" applyFill="1" applyBorder="1" applyAlignment="1">
      <alignment/>
    </xf>
    <xf numFmtId="189" fontId="41" fillId="0" borderId="15" xfId="0" applyNumberFormat="1" applyFont="1" applyFill="1" applyBorder="1" applyAlignment="1">
      <alignment/>
    </xf>
    <xf numFmtId="189" fontId="41" fillId="0" borderId="17" xfId="0" applyNumberFormat="1" applyFont="1" applyFill="1" applyBorder="1" applyAlignment="1">
      <alignment/>
    </xf>
    <xf numFmtId="2" fontId="0" fillId="0" borderId="0" xfId="0" applyNumberFormat="1" applyFill="1" applyAlignment="1">
      <alignment vertical="top"/>
    </xf>
    <xf numFmtId="2" fontId="5" fillId="0" borderId="0" xfId="0" applyNumberFormat="1" applyFont="1" applyAlignment="1">
      <alignment vertical="top"/>
    </xf>
    <xf numFmtId="2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2" fontId="0" fillId="0" borderId="0" xfId="0" applyNumberFormat="1" applyBorder="1" applyAlignment="1">
      <alignment vertical="top"/>
    </xf>
    <xf numFmtId="2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 applyFont="1" applyFill="1" applyAlignment="1">
      <alignment vertical="top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Alignment="1">
      <alignment/>
    </xf>
    <xf numFmtId="2" fontId="42" fillId="0" borderId="0" xfId="0" applyNumberFormat="1" applyFont="1" applyAlignment="1">
      <alignment vertical="top" wrapText="1"/>
    </xf>
    <xf numFmtId="3" fontId="41" fillId="0" borderId="11" xfId="0" applyNumberFormat="1" applyFont="1" applyFill="1" applyBorder="1" applyAlignment="1">
      <alignment/>
    </xf>
    <xf numFmtId="2" fontId="41" fillId="32" borderId="10" xfId="0" applyNumberFormat="1" applyFont="1" applyFill="1" applyBorder="1" applyAlignment="1">
      <alignment horizontal="left" vertical="top" wrapText="1"/>
    </xf>
    <xf numFmtId="2" fontId="5" fillId="0" borderId="0" xfId="0" applyNumberFormat="1" applyFont="1" applyAlignment="1">
      <alignment wrapText="1"/>
    </xf>
    <xf numFmtId="2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3" fillId="34" borderId="14" xfId="0" applyNumberFormat="1" applyFont="1" applyFill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Alignment="1">
      <alignment horizontal="justify" wrapText="1"/>
    </xf>
    <xf numFmtId="2" fontId="3" fillId="34" borderId="18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2" fontId="3" fillId="34" borderId="20" xfId="0" applyNumberFormat="1" applyFont="1" applyFill="1" applyBorder="1" applyAlignment="1">
      <alignment horizontal="center" vertical="center"/>
    </xf>
    <xf numFmtId="4" fontId="3" fillId="34" borderId="21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5" xfId="0" applyNumberFormat="1" applyFont="1" applyFill="1" applyBorder="1" applyAlignment="1">
      <alignment horizontal="center" vertical="center"/>
    </xf>
    <xf numFmtId="2" fontId="42" fillId="0" borderId="0" xfId="0" applyNumberFormat="1" applyFont="1" applyAlignment="1">
      <alignment vertical="top" wrapText="1"/>
    </xf>
    <xf numFmtId="2" fontId="44" fillId="0" borderId="0" xfId="0" applyNumberFormat="1" applyFont="1" applyAlignment="1">
      <alignment horizontal="center"/>
    </xf>
    <xf numFmtId="1" fontId="3" fillId="34" borderId="14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" fontId="3" fillId="34" borderId="15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Alignment="1">
      <alignment horizontal="left" vertical="top" wrapText="1"/>
    </xf>
    <xf numFmtId="2" fontId="42" fillId="0" borderId="0" xfId="0" applyNumberFormat="1" applyFont="1" applyAlignment="1">
      <alignment horizontal="justify" vertical="top" wrapText="1"/>
    </xf>
    <xf numFmtId="2" fontId="5" fillId="0" borderId="0" xfId="0" applyNumberFormat="1" applyFont="1" applyAlignment="1">
      <alignment vertical="top" wrapText="1"/>
    </xf>
    <xf numFmtId="2" fontId="42" fillId="0" borderId="0" xfId="0" applyNumberFormat="1" applyFont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K259"/>
  <sheetViews>
    <sheetView showGridLines="0" tabSelected="1" zoomScale="90" zoomScaleNormal="90" zoomScalePageLayoutView="0" workbookViewId="0" topLeftCell="C7">
      <selection activeCell="B2" sqref="B2:L2"/>
    </sheetView>
  </sheetViews>
  <sheetFormatPr defaultColWidth="11.421875" defaultRowHeight="15"/>
  <cols>
    <col min="1" max="1" width="11.421875" style="3" customWidth="1"/>
    <col min="2" max="2" width="27.7109375" style="1" customWidth="1"/>
    <col min="3" max="3" width="12.57421875" style="1" customWidth="1"/>
    <col min="4" max="4" width="14.8515625" style="2" customWidth="1"/>
    <col min="5" max="11" width="14.00390625" style="1" customWidth="1"/>
    <col min="12" max="12" width="11.00390625" style="1" customWidth="1"/>
    <col min="13" max="16384" width="11.421875" style="1" customWidth="1"/>
  </cols>
  <sheetData>
    <row r="2" spans="2:12" ht="18.75">
      <c r="B2" s="88" t="s">
        <v>38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2:12" ht="15">
      <c r="B3" s="89" t="s">
        <v>36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5" spans="2:13" ht="4.5" customHeight="1">
      <c r="B5" s="32"/>
      <c r="C5" s="32"/>
      <c r="D5" s="33"/>
      <c r="E5" s="32"/>
      <c r="F5" s="32"/>
      <c r="G5" s="32"/>
      <c r="H5" s="32"/>
      <c r="I5" s="32"/>
      <c r="J5" s="32"/>
      <c r="K5" s="32"/>
      <c r="L5" s="32"/>
      <c r="M5" s="3"/>
    </row>
    <row r="6" spans="2:13" ht="17.25" customHeight="1">
      <c r="B6" s="99" t="s">
        <v>29</v>
      </c>
      <c r="C6" s="99"/>
      <c r="D6" s="96" t="s">
        <v>64</v>
      </c>
      <c r="E6" s="93" t="s">
        <v>33</v>
      </c>
      <c r="F6" s="94"/>
      <c r="G6" s="94"/>
      <c r="H6" s="94"/>
      <c r="I6" s="94"/>
      <c r="J6" s="94"/>
      <c r="K6" s="94"/>
      <c r="L6" s="95"/>
      <c r="M6" s="26"/>
    </row>
    <row r="7" spans="2:12" s="3" customFormat="1" ht="29.25" customHeight="1">
      <c r="B7" s="100"/>
      <c r="C7" s="100"/>
      <c r="D7" s="97"/>
      <c r="E7" s="90" t="s">
        <v>34</v>
      </c>
      <c r="F7" s="90" t="s">
        <v>0</v>
      </c>
      <c r="G7" s="90" t="s">
        <v>53</v>
      </c>
      <c r="H7" s="90" t="s">
        <v>52</v>
      </c>
      <c r="I7" s="90" t="s">
        <v>1</v>
      </c>
      <c r="J7" s="90" t="s">
        <v>2</v>
      </c>
      <c r="K7" s="90" t="s">
        <v>37</v>
      </c>
      <c r="L7" s="90" t="s">
        <v>58</v>
      </c>
    </row>
    <row r="8" spans="2:12" s="3" customFormat="1" ht="30.75" customHeight="1">
      <c r="B8" s="101"/>
      <c r="C8" s="101"/>
      <c r="D8" s="98"/>
      <c r="E8" s="91"/>
      <c r="F8" s="91"/>
      <c r="G8" s="91"/>
      <c r="H8" s="91"/>
      <c r="I8" s="91"/>
      <c r="J8" s="91"/>
      <c r="K8" s="91"/>
      <c r="L8" s="91"/>
    </row>
    <row r="9" spans="2:24" ht="15">
      <c r="B9" s="64" t="s">
        <v>3</v>
      </c>
      <c r="C9" s="64" t="s">
        <v>31</v>
      </c>
      <c r="D9" s="53">
        <v>74</v>
      </c>
      <c r="E9" s="53">
        <v>0</v>
      </c>
      <c r="F9" s="53">
        <v>24</v>
      </c>
      <c r="G9" s="53">
        <v>0</v>
      </c>
      <c r="H9" s="53">
        <v>13</v>
      </c>
      <c r="I9" s="53">
        <v>1</v>
      </c>
      <c r="J9" s="54">
        <v>0</v>
      </c>
      <c r="K9" s="54">
        <v>14</v>
      </c>
      <c r="L9" s="54">
        <v>39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2:24" ht="15">
      <c r="B10" s="5"/>
      <c r="C10" s="5" t="s">
        <v>59</v>
      </c>
      <c r="D10" s="9">
        <v>100</v>
      </c>
      <c r="E10" s="15">
        <f aca="true" t="shared" si="0" ref="E10:K10">(E9*100)/$D$9</f>
        <v>0</v>
      </c>
      <c r="F10" s="15">
        <f t="shared" si="0"/>
        <v>32.432432432432435</v>
      </c>
      <c r="G10" s="15">
        <f t="shared" si="0"/>
        <v>0</v>
      </c>
      <c r="H10" s="15">
        <f t="shared" si="0"/>
        <v>17.56756756756757</v>
      </c>
      <c r="I10" s="15">
        <f t="shared" si="0"/>
        <v>1.3513513513513513</v>
      </c>
      <c r="J10" s="16">
        <f t="shared" si="0"/>
        <v>0</v>
      </c>
      <c r="K10" s="16">
        <f t="shared" si="0"/>
        <v>18.91891891891892</v>
      </c>
      <c r="L10" s="16">
        <f>(L9*100)/$D$9</f>
        <v>52.7027027027027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193" s="7" customFormat="1" ht="15">
      <c r="A11" s="8"/>
      <c r="B11" s="49" t="s">
        <v>4</v>
      </c>
      <c r="C11" s="4" t="s">
        <v>31</v>
      </c>
      <c r="D11" s="50">
        <v>37</v>
      </c>
      <c r="E11" s="50">
        <v>0</v>
      </c>
      <c r="F11" s="50">
        <v>10</v>
      </c>
      <c r="G11" s="50">
        <v>4</v>
      </c>
      <c r="H11" s="50">
        <v>1</v>
      </c>
      <c r="I11" s="50">
        <v>6</v>
      </c>
      <c r="J11" s="51">
        <v>2</v>
      </c>
      <c r="K11" s="51">
        <v>14</v>
      </c>
      <c r="L11" s="51">
        <v>30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</row>
    <row r="12" spans="1:193" s="7" customFormat="1" ht="15">
      <c r="A12" s="8"/>
      <c r="B12" s="49"/>
      <c r="C12" s="4" t="s">
        <v>59</v>
      </c>
      <c r="D12" s="50">
        <v>100</v>
      </c>
      <c r="E12" s="52">
        <f aca="true" t="shared" si="1" ref="E12:K12">(E11*100)/$D$11</f>
        <v>0</v>
      </c>
      <c r="F12" s="52">
        <f t="shared" si="1"/>
        <v>27.027027027027028</v>
      </c>
      <c r="G12" s="52">
        <f t="shared" si="1"/>
        <v>10.81081081081081</v>
      </c>
      <c r="H12" s="52">
        <f t="shared" si="1"/>
        <v>2.7027027027027026</v>
      </c>
      <c r="I12" s="52">
        <f t="shared" si="1"/>
        <v>16.216216216216218</v>
      </c>
      <c r="J12" s="27">
        <f t="shared" si="1"/>
        <v>5.405405405405405</v>
      </c>
      <c r="K12" s="27">
        <f t="shared" si="1"/>
        <v>37.83783783783784</v>
      </c>
      <c r="L12" s="27">
        <f>(L11*100)/$D$11</f>
        <v>81.08108108108108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</row>
    <row r="13" spans="2:193" ht="15">
      <c r="B13" s="5" t="s">
        <v>5</v>
      </c>
      <c r="C13" s="5" t="s">
        <v>31</v>
      </c>
      <c r="D13" s="9">
        <v>13</v>
      </c>
      <c r="E13" s="9">
        <v>1</v>
      </c>
      <c r="F13" s="9">
        <v>4</v>
      </c>
      <c r="G13" s="9">
        <v>0</v>
      </c>
      <c r="H13" s="9">
        <v>3</v>
      </c>
      <c r="I13" s="9">
        <v>0</v>
      </c>
      <c r="J13" s="12">
        <v>0</v>
      </c>
      <c r="K13" s="12">
        <v>5</v>
      </c>
      <c r="L13" s="12">
        <v>10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</row>
    <row r="14" spans="2:193" ht="15">
      <c r="B14" s="5"/>
      <c r="C14" s="5" t="s">
        <v>59</v>
      </c>
      <c r="D14" s="9">
        <v>100</v>
      </c>
      <c r="E14" s="15">
        <f aca="true" t="shared" si="2" ref="E14:K14">(E13*100)/$D$13</f>
        <v>7.6923076923076925</v>
      </c>
      <c r="F14" s="15">
        <f t="shared" si="2"/>
        <v>30.76923076923077</v>
      </c>
      <c r="G14" s="15">
        <f t="shared" si="2"/>
        <v>0</v>
      </c>
      <c r="H14" s="15">
        <f t="shared" si="2"/>
        <v>23.076923076923077</v>
      </c>
      <c r="I14" s="15">
        <f t="shared" si="2"/>
        <v>0</v>
      </c>
      <c r="J14" s="16">
        <f t="shared" si="2"/>
        <v>0</v>
      </c>
      <c r="K14" s="16">
        <f t="shared" si="2"/>
        <v>38.46153846153846</v>
      </c>
      <c r="L14" s="14">
        <f>(L13*100)/$D$13</f>
        <v>76.92307692307692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</row>
    <row r="15" spans="1:193" s="6" customFormat="1" ht="15">
      <c r="A15" s="3"/>
      <c r="B15" s="4" t="s">
        <v>39</v>
      </c>
      <c r="C15" s="4" t="s">
        <v>31</v>
      </c>
      <c r="D15" s="13">
        <v>38</v>
      </c>
      <c r="E15" s="13">
        <v>5</v>
      </c>
      <c r="F15" s="13">
        <v>6</v>
      </c>
      <c r="G15" s="13">
        <v>0</v>
      </c>
      <c r="H15" s="13">
        <v>6</v>
      </c>
      <c r="I15" s="13">
        <v>2</v>
      </c>
      <c r="J15" s="11">
        <v>2</v>
      </c>
      <c r="K15" s="11">
        <v>27</v>
      </c>
      <c r="L15" s="11">
        <v>33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</row>
    <row r="16" spans="1:193" s="6" customFormat="1" ht="15">
      <c r="A16" s="3"/>
      <c r="B16" s="4"/>
      <c r="C16" s="4" t="s">
        <v>59</v>
      </c>
      <c r="D16" s="13">
        <v>100</v>
      </c>
      <c r="E16" s="17">
        <f aca="true" t="shared" si="3" ref="E16:L16">(E15*100)/$D$15</f>
        <v>13.157894736842104</v>
      </c>
      <c r="F16" s="17">
        <f t="shared" si="3"/>
        <v>15.789473684210526</v>
      </c>
      <c r="G16" s="17">
        <f t="shared" si="3"/>
        <v>0</v>
      </c>
      <c r="H16" s="17">
        <f t="shared" si="3"/>
        <v>15.789473684210526</v>
      </c>
      <c r="I16" s="17">
        <f t="shared" si="3"/>
        <v>5.2631578947368425</v>
      </c>
      <c r="J16" s="18">
        <f t="shared" si="3"/>
        <v>5.2631578947368425</v>
      </c>
      <c r="K16" s="18">
        <f t="shared" si="3"/>
        <v>71.05263157894737</v>
      </c>
      <c r="L16" s="18">
        <f t="shared" si="3"/>
        <v>86.84210526315789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</row>
    <row r="17" spans="2:193" ht="15">
      <c r="B17" s="5" t="s">
        <v>12</v>
      </c>
      <c r="C17" s="5" t="s">
        <v>31</v>
      </c>
      <c r="D17" s="9">
        <v>4</v>
      </c>
      <c r="E17" s="9">
        <v>0</v>
      </c>
      <c r="F17" s="9">
        <v>1</v>
      </c>
      <c r="G17" s="9">
        <v>0</v>
      </c>
      <c r="H17" s="9">
        <v>1</v>
      </c>
      <c r="I17" s="9">
        <v>0</v>
      </c>
      <c r="J17" s="12">
        <v>0</v>
      </c>
      <c r="K17" s="12">
        <v>2</v>
      </c>
      <c r="L17" s="12">
        <v>3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</row>
    <row r="18" spans="2:193" ht="15">
      <c r="B18" s="5"/>
      <c r="C18" s="5" t="s">
        <v>59</v>
      </c>
      <c r="D18" s="9">
        <v>100</v>
      </c>
      <c r="E18" s="15">
        <f aca="true" t="shared" si="4" ref="E18:L18">(E17*100)/$D$17</f>
        <v>0</v>
      </c>
      <c r="F18" s="15">
        <f t="shared" si="4"/>
        <v>25</v>
      </c>
      <c r="G18" s="15">
        <f t="shared" si="4"/>
        <v>0</v>
      </c>
      <c r="H18" s="15">
        <f t="shared" si="4"/>
        <v>25</v>
      </c>
      <c r="I18" s="15">
        <f t="shared" si="4"/>
        <v>0</v>
      </c>
      <c r="J18" s="16">
        <f t="shared" si="4"/>
        <v>0</v>
      </c>
      <c r="K18" s="16">
        <f t="shared" si="4"/>
        <v>50</v>
      </c>
      <c r="L18" s="16">
        <f t="shared" si="4"/>
        <v>75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</row>
    <row r="19" spans="1:193" s="6" customFormat="1" ht="15">
      <c r="A19" s="3"/>
      <c r="B19" s="4" t="s">
        <v>13</v>
      </c>
      <c r="C19" s="4" t="s">
        <v>31</v>
      </c>
      <c r="D19" s="13">
        <v>66</v>
      </c>
      <c r="E19" s="13">
        <v>1</v>
      </c>
      <c r="F19" s="13">
        <v>8</v>
      </c>
      <c r="G19" s="13">
        <v>6</v>
      </c>
      <c r="H19" s="13">
        <v>11</v>
      </c>
      <c r="I19" s="13">
        <v>0</v>
      </c>
      <c r="J19" s="11">
        <v>3</v>
      </c>
      <c r="K19" s="11">
        <v>6</v>
      </c>
      <c r="L19" s="11">
        <v>24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</row>
    <row r="20" spans="1:193" s="6" customFormat="1" ht="15">
      <c r="A20" s="3"/>
      <c r="B20" s="4"/>
      <c r="C20" s="4" t="s">
        <v>59</v>
      </c>
      <c r="D20" s="13">
        <v>100</v>
      </c>
      <c r="E20" s="17">
        <f aca="true" t="shared" si="5" ref="E20:L20">(E19*100)/$D$19</f>
        <v>1.5151515151515151</v>
      </c>
      <c r="F20" s="17">
        <f t="shared" si="5"/>
        <v>12.121212121212121</v>
      </c>
      <c r="G20" s="17">
        <f t="shared" si="5"/>
        <v>9.090909090909092</v>
      </c>
      <c r="H20" s="17">
        <f t="shared" si="5"/>
        <v>16.666666666666668</v>
      </c>
      <c r="I20" s="17">
        <f t="shared" si="5"/>
        <v>0</v>
      </c>
      <c r="J20" s="18">
        <f t="shared" si="5"/>
        <v>4.545454545454546</v>
      </c>
      <c r="K20" s="18">
        <f t="shared" si="5"/>
        <v>9.090909090909092</v>
      </c>
      <c r="L20" s="18">
        <f t="shared" si="5"/>
        <v>36.36363636363637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</row>
    <row r="21" spans="2:193" ht="15">
      <c r="B21" s="5" t="s">
        <v>42</v>
      </c>
      <c r="C21" s="5" t="s">
        <v>31</v>
      </c>
      <c r="D21" s="9">
        <v>55</v>
      </c>
      <c r="E21" s="9">
        <v>1</v>
      </c>
      <c r="F21" s="9">
        <v>2</v>
      </c>
      <c r="G21" s="9">
        <v>1</v>
      </c>
      <c r="H21" s="9">
        <v>3</v>
      </c>
      <c r="I21" s="9">
        <v>1</v>
      </c>
      <c r="J21" s="12">
        <v>0</v>
      </c>
      <c r="K21" s="12">
        <v>14</v>
      </c>
      <c r="L21" s="12">
        <v>15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</row>
    <row r="22" spans="2:193" ht="15">
      <c r="B22" s="5"/>
      <c r="C22" s="5" t="s">
        <v>59</v>
      </c>
      <c r="D22" s="9">
        <v>100</v>
      </c>
      <c r="E22" s="15">
        <f aca="true" t="shared" si="6" ref="E22:L22">(E21*100)/$D$21</f>
        <v>1.8181818181818181</v>
      </c>
      <c r="F22" s="15">
        <f t="shared" si="6"/>
        <v>3.6363636363636362</v>
      </c>
      <c r="G22" s="15">
        <f t="shared" si="6"/>
        <v>1.8181818181818181</v>
      </c>
      <c r="H22" s="15">
        <f t="shared" si="6"/>
        <v>5.454545454545454</v>
      </c>
      <c r="I22" s="15">
        <f t="shared" si="6"/>
        <v>1.8181818181818181</v>
      </c>
      <c r="J22" s="16">
        <f t="shared" si="6"/>
        <v>0</v>
      </c>
      <c r="K22" s="16">
        <f t="shared" si="6"/>
        <v>25.454545454545453</v>
      </c>
      <c r="L22" s="16">
        <f t="shared" si="6"/>
        <v>27.272727272727273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</row>
    <row r="23" spans="1:193" s="6" customFormat="1" ht="15">
      <c r="A23" s="3"/>
      <c r="B23" s="4" t="s">
        <v>43</v>
      </c>
      <c r="C23" s="4" t="s">
        <v>31</v>
      </c>
      <c r="D23" s="13">
        <v>32</v>
      </c>
      <c r="E23" s="13">
        <v>0</v>
      </c>
      <c r="F23" s="13">
        <v>3</v>
      </c>
      <c r="G23" s="13">
        <v>1</v>
      </c>
      <c r="H23" s="13">
        <v>9</v>
      </c>
      <c r="I23" s="13">
        <v>4</v>
      </c>
      <c r="J23" s="11">
        <v>0</v>
      </c>
      <c r="K23" s="11">
        <v>4</v>
      </c>
      <c r="L23" s="11">
        <v>12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</row>
    <row r="24" spans="1:193" s="6" customFormat="1" ht="15">
      <c r="A24" s="3"/>
      <c r="B24" s="4"/>
      <c r="C24" s="4" t="s">
        <v>59</v>
      </c>
      <c r="D24" s="13">
        <v>100</v>
      </c>
      <c r="E24" s="17">
        <f aca="true" t="shared" si="7" ref="E24:L24">(E23*100)/$D$23</f>
        <v>0</v>
      </c>
      <c r="F24" s="17">
        <f t="shared" si="7"/>
        <v>9.375</v>
      </c>
      <c r="G24" s="17">
        <f t="shared" si="7"/>
        <v>3.125</v>
      </c>
      <c r="H24" s="17">
        <f t="shared" si="7"/>
        <v>28.125</v>
      </c>
      <c r="I24" s="17">
        <f t="shared" si="7"/>
        <v>12.5</v>
      </c>
      <c r="J24" s="18">
        <f t="shared" si="7"/>
        <v>0</v>
      </c>
      <c r="K24" s="18">
        <f t="shared" si="7"/>
        <v>12.5</v>
      </c>
      <c r="L24" s="18">
        <f t="shared" si="7"/>
        <v>37.5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</row>
    <row r="25" spans="2:193" ht="15">
      <c r="B25" s="5" t="s">
        <v>44</v>
      </c>
      <c r="C25" s="5" t="s">
        <v>31</v>
      </c>
      <c r="D25" s="9">
        <v>18</v>
      </c>
      <c r="E25" s="9">
        <v>0</v>
      </c>
      <c r="F25" s="9">
        <v>2</v>
      </c>
      <c r="G25" s="9">
        <v>0</v>
      </c>
      <c r="H25" s="9">
        <v>0</v>
      </c>
      <c r="I25" s="9">
        <v>0</v>
      </c>
      <c r="J25" s="12">
        <v>0</v>
      </c>
      <c r="K25" s="12">
        <v>2</v>
      </c>
      <c r="L25" s="12">
        <v>4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</row>
    <row r="26" spans="2:193" ht="15">
      <c r="B26" s="5"/>
      <c r="C26" s="5" t="s">
        <v>59</v>
      </c>
      <c r="D26" s="9">
        <v>100</v>
      </c>
      <c r="E26" s="15">
        <f aca="true" t="shared" si="8" ref="E26:L26">(E25*100)/$D$25</f>
        <v>0</v>
      </c>
      <c r="F26" s="15">
        <f t="shared" si="8"/>
        <v>11.11111111111111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6">
        <f t="shared" si="8"/>
        <v>0</v>
      </c>
      <c r="K26" s="16">
        <f t="shared" si="8"/>
        <v>11.11111111111111</v>
      </c>
      <c r="L26" s="16">
        <f t="shared" si="8"/>
        <v>22.22222222222222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</row>
    <row r="27" spans="1:193" s="6" customFormat="1" ht="15">
      <c r="A27" s="3"/>
      <c r="B27" s="4" t="s">
        <v>45</v>
      </c>
      <c r="C27" s="4" t="s">
        <v>31</v>
      </c>
      <c r="D27" s="13">
        <v>40</v>
      </c>
      <c r="E27" s="13">
        <v>5</v>
      </c>
      <c r="F27" s="13">
        <v>2</v>
      </c>
      <c r="G27" s="13">
        <v>3</v>
      </c>
      <c r="H27" s="13">
        <v>6</v>
      </c>
      <c r="I27" s="13">
        <v>0</v>
      </c>
      <c r="J27" s="11">
        <v>1</v>
      </c>
      <c r="K27" s="11">
        <v>14</v>
      </c>
      <c r="L27" s="11">
        <v>25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</row>
    <row r="28" spans="1:193" s="6" customFormat="1" ht="15">
      <c r="A28" s="3"/>
      <c r="B28" s="4"/>
      <c r="C28" s="4" t="s">
        <v>59</v>
      </c>
      <c r="D28" s="13">
        <v>100</v>
      </c>
      <c r="E28" s="17">
        <f aca="true" t="shared" si="9" ref="E28:L28">(E27*100)/$D$27</f>
        <v>12.5</v>
      </c>
      <c r="F28" s="17">
        <f t="shared" si="9"/>
        <v>5</v>
      </c>
      <c r="G28" s="17">
        <f t="shared" si="9"/>
        <v>7.5</v>
      </c>
      <c r="H28" s="17">
        <f t="shared" si="9"/>
        <v>15</v>
      </c>
      <c r="I28" s="17">
        <f t="shared" si="9"/>
        <v>0</v>
      </c>
      <c r="J28" s="18">
        <f t="shared" si="9"/>
        <v>2.5</v>
      </c>
      <c r="K28" s="18">
        <f t="shared" si="9"/>
        <v>35</v>
      </c>
      <c r="L28" s="18">
        <f t="shared" si="9"/>
        <v>62.5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</row>
    <row r="29" spans="2:193" ht="15">
      <c r="B29" s="5" t="s">
        <v>14</v>
      </c>
      <c r="C29" s="5" t="s">
        <v>31</v>
      </c>
      <c r="D29" s="9">
        <v>115</v>
      </c>
      <c r="E29" s="9">
        <v>6</v>
      </c>
      <c r="F29" s="9">
        <v>19</v>
      </c>
      <c r="G29" s="9">
        <v>3</v>
      </c>
      <c r="H29" s="9">
        <v>18</v>
      </c>
      <c r="I29" s="9">
        <v>0</v>
      </c>
      <c r="J29" s="12">
        <v>3</v>
      </c>
      <c r="K29" s="12">
        <v>44</v>
      </c>
      <c r="L29" s="12">
        <v>68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</row>
    <row r="30" spans="2:193" ht="15">
      <c r="B30" s="5"/>
      <c r="C30" s="5" t="s">
        <v>59</v>
      </c>
      <c r="D30" s="9">
        <v>100</v>
      </c>
      <c r="E30" s="15">
        <f aca="true" t="shared" si="10" ref="E30:L30">(E29*100)/$D$29</f>
        <v>5.217391304347826</v>
      </c>
      <c r="F30" s="15">
        <f t="shared" si="10"/>
        <v>16.52173913043478</v>
      </c>
      <c r="G30" s="15">
        <f t="shared" si="10"/>
        <v>2.608695652173913</v>
      </c>
      <c r="H30" s="15">
        <f t="shared" si="10"/>
        <v>15.652173913043478</v>
      </c>
      <c r="I30" s="15">
        <f t="shared" si="10"/>
        <v>0</v>
      </c>
      <c r="J30" s="16">
        <f t="shared" si="10"/>
        <v>2.608695652173913</v>
      </c>
      <c r="K30" s="16">
        <f t="shared" si="10"/>
        <v>38.26086956521739</v>
      </c>
      <c r="L30" s="16">
        <f t="shared" si="10"/>
        <v>59.130434782608695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</row>
    <row r="31" spans="1:193" s="6" customFormat="1" ht="15">
      <c r="A31" s="3"/>
      <c r="B31" s="4" t="s">
        <v>46</v>
      </c>
      <c r="C31" s="4" t="s">
        <v>31</v>
      </c>
      <c r="D31" s="13">
        <v>31</v>
      </c>
      <c r="E31" s="13">
        <v>0</v>
      </c>
      <c r="F31" s="13">
        <v>2</v>
      </c>
      <c r="G31" s="13">
        <v>4</v>
      </c>
      <c r="H31" s="13">
        <v>0</v>
      </c>
      <c r="I31" s="13">
        <v>3</v>
      </c>
      <c r="J31" s="11">
        <v>1</v>
      </c>
      <c r="K31" s="11">
        <v>8</v>
      </c>
      <c r="L31" s="11">
        <v>16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</row>
    <row r="32" spans="1:193" s="6" customFormat="1" ht="15">
      <c r="A32" s="3"/>
      <c r="B32" s="4"/>
      <c r="C32" s="4" t="s">
        <v>59</v>
      </c>
      <c r="D32" s="13">
        <v>100</v>
      </c>
      <c r="E32" s="17">
        <f aca="true" t="shared" si="11" ref="E32:L32">(E31*100)/$D$31</f>
        <v>0</v>
      </c>
      <c r="F32" s="17">
        <f t="shared" si="11"/>
        <v>6.451612903225806</v>
      </c>
      <c r="G32" s="17">
        <f t="shared" si="11"/>
        <v>12.903225806451612</v>
      </c>
      <c r="H32" s="17">
        <f t="shared" si="11"/>
        <v>0</v>
      </c>
      <c r="I32" s="17">
        <f t="shared" si="11"/>
        <v>9.67741935483871</v>
      </c>
      <c r="J32" s="18">
        <f t="shared" si="11"/>
        <v>3.225806451612903</v>
      </c>
      <c r="K32" s="18">
        <f t="shared" si="11"/>
        <v>25.806451612903224</v>
      </c>
      <c r="L32" s="18">
        <f t="shared" si="11"/>
        <v>51.61290322580645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</row>
    <row r="33" spans="2:193" ht="15">
      <c r="B33" s="5" t="s">
        <v>16</v>
      </c>
      <c r="C33" s="5" t="s">
        <v>31</v>
      </c>
      <c r="D33" s="9">
        <v>64</v>
      </c>
      <c r="E33" s="9">
        <v>3</v>
      </c>
      <c r="F33" s="9">
        <v>22</v>
      </c>
      <c r="G33" s="9">
        <v>7</v>
      </c>
      <c r="H33" s="9">
        <v>10</v>
      </c>
      <c r="I33" s="9">
        <v>6</v>
      </c>
      <c r="J33" s="12">
        <v>2</v>
      </c>
      <c r="K33" s="12">
        <v>54</v>
      </c>
      <c r="L33" s="12">
        <v>62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</row>
    <row r="34" spans="2:193" ht="15">
      <c r="B34" s="5"/>
      <c r="C34" s="5" t="s">
        <v>59</v>
      </c>
      <c r="D34" s="9">
        <v>100</v>
      </c>
      <c r="E34" s="15">
        <f aca="true" t="shared" si="12" ref="E34:L34">(E33*100)/$D$33</f>
        <v>4.6875</v>
      </c>
      <c r="F34" s="15">
        <f t="shared" si="12"/>
        <v>34.375</v>
      </c>
      <c r="G34" s="15">
        <f t="shared" si="12"/>
        <v>10.9375</v>
      </c>
      <c r="H34" s="15">
        <f t="shared" si="12"/>
        <v>15.625</v>
      </c>
      <c r="I34" s="15">
        <f t="shared" si="12"/>
        <v>9.375</v>
      </c>
      <c r="J34" s="16">
        <f t="shared" si="12"/>
        <v>3.125</v>
      </c>
      <c r="K34" s="16">
        <f t="shared" si="12"/>
        <v>84.375</v>
      </c>
      <c r="L34" s="16">
        <f t="shared" si="12"/>
        <v>96.875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</row>
    <row r="35" spans="1:193" s="6" customFormat="1" ht="15">
      <c r="A35" s="3"/>
      <c r="B35" s="4" t="s">
        <v>17</v>
      </c>
      <c r="C35" s="4" t="s">
        <v>31</v>
      </c>
      <c r="D35" s="13">
        <v>49</v>
      </c>
      <c r="E35" s="13">
        <v>0</v>
      </c>
      <c r="F35" s="13">
        <v>0</v>
      </c>
      <c r="G35" s="13">
        <v>2</v>
      </c>
      <c r="H35" s="13">
        <v>9</v>
      </c>
      <c r="I35" s="13">
        <v>0</v>
      </c>
      <c r="J35" s="11">
        <v>0</v>
      </c>
      <c r="K35" s="11">
        <v>13</v>
      </c>
      <c r="L35" s="11">
        <v>14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</row>
    <row r="36" spans="1:193" s="6" customFormat="1" ht="15">
      <c r="A36" s="3"/>
      <c r="B36" s="4"/>
      <c r="C36" s="4" t="s">
        <v>59</v>
      </c>
      <c r="D36" s="13">
        <v>100</v>
      </c>
      <c r="E36" s="17">
        <f aca="true" t="shared" si="13" ref="E36:L36">(E35*100)/$D$35</f>
        <v>0</v>
      </c>
      <c r="F36" s="17">
        <f t="shared" si="13"/>
        <v>0</v>
      </c>
      <c r="G36" s="17">
        <f t="shared" si="13"/>
        <v>4.081632653061225</v>
      </c>
      <c r="H36" s="17">
        <f t="shared" si="13"/>
        <v>18.367346938775512</v>
      </c>
      <c r="I36" s="17">
        <f t="shared" si="13"/>
        <v>0</v>
      </c>
      <c r="J36" s="18">
        <f t="shared" si="13"/>
        <v>0</v>
      </c>
      <c r="K36" s="18">
        <f t="shared" si="13"/>
        <v>26.53061224489796</v>
      </c>
      <c r="L36" s="18">
        <f t="shared" si="13"/>
        <v>28.571428571428573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</row>
    <row r="37" spans="2:193" ht="15">
      <c r="B37" s="5" t="s">
        <v>19</v>
      </c>
      <c r="C37" s="5" t="s">
        <v>31</v>
      </c>
      <c r="D37" s="9">
        <v>40</v>
      </c>
      <c r="E37" s="9">
        <v>1</v>
      </c>
      <c r="F37" s="9">
        <v>0</v>
      </c>
      <c r="G37" s="9">
        <v>1</v>
      </c>
      <c r="H37" s="9">
        <v>7</v>
      </c>
      <c r="I37" s="9">
        <v>0</v>
      </c>
      <c r="J37" s="12">
        <v>1</v>
      </c>
      <c r="K37" s="12">
        <v>6</v>
      </c>
      <c r="L37" s="12">
        <v>14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</row>
    <row r="38" spans="2:193" ht="15">
      <c r="B38" s="5"/>
      <c r="C38" s="5" t="s">
        <v>59</v>
      </c>
      <c r="D38" s="9">
        <v>100</v>
      </c>
      <c r="E38" s="15">
        <f aca="true" t="shared" si="14" ref="E38:L38">(E37*100)/$D$37</f>
        <v>2.5</v>
      </c>
      <c r="F38" s="15">
        <f t="shared" si="14"/>
        <v>0</v>
      </c>
      <c r="G38" s="15">
        <f t="shared" si="14"/>
        <v>2.5</v>
      </c>
      <c r="H38" s="15">
        <f t="shared" si="14"/>
        <v>17.5</v>
      </c>
      <c r="I38" s="15">
        <f t="shared" si="14"/>
        <v>0</v>
      </c>
      <c r="J38" s="16">
        <f t="shared" si="14"/>
        <v>2.5</v>
      </c>
      <c r="K38" s="16">
        <f t="shared" si="14"/>
        <v>15</v>
      </c>
      <c r="L38" s="16">
        <f t="shared" si="14"/>
        <v>35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</row>
    <row r="39" spans="1:193" s="6" customFormat="1" ht="15">
      <c r="A39" s="3"/>
      <c r="B39" s="4" t="s">
        <v>20</v>
      </c>
      <c r="C39" s="4" t="s">
        <v>31</v>
      </c>
      <c r="D39" s="13">
        <v>61</v>
      </c>
      <c r="E39" s="13">
        <v>8</v>
      </c>
      <c r="F39" s="13">
        <v>1</v>
      </c>
      <c r="G39" s="13">
        <v>1</v>
      </c>
      <c r="H39" s="13">
        <v>18</v>
      </c>
      <c r="I39" s="13">
        <v>0</v>
      </c>
      <c r="J39" s="11">
        <v>1</v>
      </c>
      <c r="K39" s="11">
        <v>23</v>
      </c>
      <c r="L39" s="11">
        <v>36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</row>
    <row r="40" spans="1:193" s="6" customFormat="1" ht="15">
      <c r="A40" s="3"/>
      <c r="B40" s="4"/>
      <c r="C40" s="4" t="s">
        <v>59</v>
      </c>
      <c r="D40" s="13">
        <v>100</v>
      </c>
      <c r="E40" s="17">
        <f aca="true" t="shared" si="15" ref="E40:L40">(E39*100)/$D$39</f>
        <v>13.114754098360656</v>
      </c>
      <c r="F40" s="17">
        <f t="shared" si="15"/>
        <v>1.639344262295082</v>
      </c>
      <c r="G40" s="17">
        <f t="shared" si="15"/>
        <v>1.639344262295082</v>
      </c>
      <c r="H40" s="17">
        <f t="shared" si="15"/>
        <v>29.508196721311474</v>
      </c>
      <c r="I40" s="17">
        <f t="shared" si="15"/>
        <v>0</v>
      </c>
      <c r="J40" s="18">
        <f t="shared" si="15"/>
        <v>1.639344262295082</v>
      </c>
      <c r="K40" s="18">
        <f t="shared" si="15"/>
        <v>37.704918032786885</v>
      </c>
      <c r="L40" s="18">
        <f t="shared" si="15"/>
        <v>59.01639344262295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</row>
    <row r="41" spans="2:193" ht="15">
      <c r="B41" s="5" t="s">
        <v>48</v>
      </c>
      <c r="C41" s="5" t="s">
        <v>31</v>
      </c>
      <c r="D41" s="9">
        <v>15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12">
        <v>0</v>
      </c>
      <c r="K41" s="12">
        <v>0</v>
      </c>
      <c r="L41" s="12">
        <v>1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</row>
    <row r="42" spans="2:193" ht="15">
      <c r="B42" s="5"/>
      <c r="C42" s="5" t="s">
        <v>59</v>
      </c>
      <c r="D42" s="9">
        <v>100</v>
      </c>
      <c r="E42" s="15">
        <f aca="true" t="shared" si="16" ref="E42:L42">(E41*100)/$D$41</f>
        <v>0</v>
      </c>
      <c r="F42" s="15">
        <f t="shared" si="16"/>
        <v>0</v>
      </c>
      <c r="G42" s="15">
        <f t="shared" si="16"/>
        <v>0</v>
      </c>
      <c r="H42" s="15">
        <f t="shared" si="16"/>
        <v>0</v>
      </c>
      <c r="I42" s="15">
        <f t="shared" si="16"/>
        <v>0</v>
      </c>
      <c r="J42" s="16">
        <f t="shared" si="16"/>
        <v>0</v>
      </c>
      <c r="K42" s="16">
        <f t="shared" si="16"/>
        <v>0</v>
      </c>
      <c r="L42" s="16">
        <f t="shared" si="16"/>
        <v>6.666666666666667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</row>
    <row r="43" spans="1:193" s="6" customFormat="1" ht="15">
      <c r="A43" s="3"/>
      <c r="B43" s="4" t="s">
        <v>22</v>
      </c>
      <c r="C43" s="4" t="s">
        <v>31</v>
      </c>
      <c r="D43" s="13">
        <v>65</v>
      </c>
      <c r="E43" s="13">
        <v>2</v>
      </c>
      <c r="F43" s="13">
        <v>11</v>
      </c>
      <c r="G43" s="13">
        <v>0</v>
      </c>
      <c r="H43" s="13">
        <v>16</v>
      </c>
      <c r="I43" s="13">
        <v>4</v>
      </c>
      <c r="J43" s="11">
        <v>5</v>
      </c>
      <c r="K43" s="11">
        <v>11</v>
      </c>
      <c r="L43" s="11">
        <v>27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</row>
    <row r="44" spans="1:193" s="6" customFormat="1" ht="15">
      <c r="A44" s="3"/>
      <c r="B44" s="4"/>
      <c r="C44" s="4" t="s">
        <v>59</v>
      </c>
      <c r="D44" s="13">
        <v>100</v>
      </c>
      <c r="E44" s="17">
        <f aca="true" t="shared" si="17" ref="E44:L44">(E43*100)/$D$43</f>
        <v>3.076923076923077</v>
      </c>
      <c r="F44" s="17">
        <f t="shared" si="17"/>
        <v>16.923076923076923</v>
      </c>
      <c r="G44" s="17">
        <f t="shared" si="17"/>
        <v>0</v>
      </c>
      <c r="H44" s="17">
        <f t="shared" si="17"/>
        <v>24.615384615384617</v>
      </c>
      <c r="I44" s="17">
        <f t="shared" si="17"/>
        <v>6.153846153846154</v>
      </c>
      <c r="J44" s="18">
        <f t="shared" si="17"/>
        <v>7.6923076923076925</v>
      </c>
      <c r="K44" s="18">
        <f t="shared" si="17"/>
        <v>16.923076923076923</v>
      </c>
      <c r="L44" s="18">
        <f t="shared" si="17"/>
        <v>41.53846153846154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</row>
    <row r="45" spans="2:193" ht="15">
      <c r="B45" s="5" t="s">
        <v>23</v>
      </c>
      <c r="C45" s="5" t="s">
        <v>31</v>
      </c>
      <c r="D45" s="9">
        <v>21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12">
        <v>0</v>
      </c>
      <c r="K45" s="12">
        <v>3</v>
      </c>
      <c r="L45" s="12">
        <v>6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</row>
    <row r="46" spans="2:193" ht="15">
      <c r="B46" s="5"/>
      <c r="C46" s="5" t="s">
        <v>59</v>
      </c>
      <c r="D46" s="9">
        <v>100</v>
      </c>
      <c r="E46" s="15">
        <f aca="true" t="shared" si="18" ref="E46:L46">(E45*100)/$D$45</f>
        <v>0</v>
      </c>
      <c r="F46" s="15">
        <f t="shared" si="18"/>
        <v>0</v>
      </c>
      <c r="G46" s="15">
        <f t="shared" si="18"/>
        <v>0</v>
      </c>
      <c r="H46" s="15">
        <f t="shared" si="18"/>
        <v>0</v>
      </c>
      <c r="I46" s="15">
        <f t="shared" si="18"/>
        <v>0</v>
      </c>
      <c r="J46" s="16">
        <f t="shared" si="18"/>
        <v>0</v>
      </c>
      <c r="K46" s="16">
        <f t="shared" si="18"/>
        <v>14.285714285714286</v>
      </c>
      <c r="L46" s="16">
        <f t="shared" si="18"/>
        <v>28.571428571428573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</row>
    <row r="47" spans="1:193" s="6" customFormat="1" ht="15">
      <c r="A47" s="3"/>
      <c r="B47" s="4" t="s">
        <v>24</v>
      </c>
      <c r="C47" s="4" t="s">
        <v>31</v>
      </c>
      <c r="D47" s="13">
        <v>16</v>
      </c>
      <c r="E47" s="13">
        <v>0</v>
      </c>
      <c r="F47" s="13">
        <v>0</v>
      </c>
      <c r="G47" s="13">
        <v>2</v>
      </c>
      <c r="H47" s="13">
        <v>0</v>
      </c>
      <c r="I47" s="13">
        <v>0</v>
      </c>
      <c r="J47" s="11">
        <v>0</v>
      </c>
      <c r="K47" s="11">
        <v>1</v>
      </c>
      <c r="L47" s="11">
        <v>4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</row>
    <row r="48" spans="1:193" s="6" customFormat="1" ht="15">
      <c r="A48" s="3"/>
      <c r="B48" s="4"/>
      <c r="C48" s="4" t="s">
        <v>59</v>
      </c>
      <c r="D48" s="13">
        <v>100</v>
      </c>
      <c r="E48" s="17">
        <f aca="true" t="shared" si="19" ref="E48:L48">(E47*100)/$D$47</f>
        <v>0</v>
      </c>
      <c r="F48" s="17">
        <f t="shared" si="19"/>
        <v>0</v>
      </c>
      <c r="G48" s="17">
        <f t="shared" si="19"/>
        <v>12.5</v>
      </c>
      <c r="H48" s="17">
        <f t="shared" si="19"/>
        <v>0</v>
      </c>
      <c r="I48" s="17">
        <f t="shared" si="19"/>
        <v>0</v>
      </c>
      <c r="J48" s="18">
        <f t="shared" si="19"/>
        <v>0</v>
      </c>
      <c r="K48" s="18">
        <f t="shared" si="19"/>
        <v>6.25</v>
      </c>
      <c r="L48" s="18">
        <f t="shared" si="19"/>
        <v>25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</row>
    <row r="49" spans="2:193" ht="15">
      <c r="B49" s="5" t="s">
        <v>25</v>
      </c>
      <c r="C49" s="5" t="s">
        <v>31</v>
      </c>
      <c r="D49" s="9">
        <v>18</v>
      </c>
      <c r="E49" s="9">
        <v>3</v>
      </c>
      <c r="F49" s="9">
        <v>2</v>
      </c>
      <c r="G49" s="9">
        <v>0</v>
      </c>
      <c r="H49" s="9">
        <v>4</v>
      </c>
      <c r="I49" s="9">
        <v>0</v>
      </c>
      <c r="J49" s="12">
        <v>0</v>
      </c>
      <c r="K49" s="12">
        <v>3</v>
      </c>
      <c r="L49" s="12">
        <v>8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</row>
    <row r="50" spans="2:193" ht="15">
      <c r="B50" s="5"/>
      <c r="C50" s="5" t="s">
        <v>59</v>
      </c>
      <c r="D50" s="9">
        <v>100</v>
      </c>
      <c r="E50" s="15">
        <f aca="true" t="shared" si="20" ref="E50:L50">(E49*100)/$D$49</f>
        <v>16.666666666666668</v>
      </c>
      <c r="F50" s="15">
        <f t="shared" si="20"/>
        <v>11.11111111111111</v>
      </c>
      <c r="G50" s="15">
        <f t="shared" si="20"/>
        <v>0</v>
      </c>
      <c r="H50" s="15">
        <f t="shared" si="20"/>
        <v>22.22222222222222</v>
      </c>
      <c r="I50" s="15">
        <f t="shared" si="20"/>
        <v>0</v>
      </c>
      <c r="J50" s="16">
        <f t="shared" si="20"/>
        <v>0</v>
      </c>
      <c r="K50" s="16">
        <f t="shared" si="20"/>
        <v>16.666666666666668</v>
      </c>
      <c r="L50" s="16">
        <f t="shared" si="20"/>
        <v>44.44444444444444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</row>
    <row r="51" spans="1:193" s="6" customFormat="1" ht="15">
      <c r="A51" s="3"/>
      <c r="B51" s="4" t="s">
        <v>27</v>
      </c>
      <c r="C51" s="4" t="s">
        <v>31</v>
      </c>
      <c r="D51" s="13">
        <v>50</v>
      </c>
      <c r="E51" s="13">
        <v>1</v>
      </c>
      <c r="F51" s="13">
        <v>6</v>
      </c>
      <c r="G51" s="13">
        <v>2</v>
      </c>
      <c r="H51" s="13">
        <v>9</v>
      </c>
      <c r="I51" s="13">
        <v>2</v>
      </c>
      <c r="J51" s="11">
        <v>1</v>
      </c>
      <c r="K51" s="11">
        <v>24</v>
      </c>
      <c r="L51" s="11">
        <v>34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</row>
    <row r="52" spans="1:193" s="6" customFormat="1" ht="15">
      <c r="A52" s="3"/>
      <c r="B52" s="4"/>
      <c r="C52" s="4" t="s">
        <v>59</v>
      </c>
      <c r="D52" s="13">
        <v>100</v>
      </c>
      <c r="E52" s="17">
        <f aca="true" t="shared" si="21" ref="E52:L52">(E51*100)/$D$51</f>
        <v>2</v>
      </c>
      <c r="F52" s="17">
        <f t="shared" si="21"/>
        <v>12</v>
      </c>
      <c r="G52" s="17">
        <f t="shared" si="21"/>
        <v>4</v>
      </c>
      <c r="H52" s="17">
        <f t="shared" si="21"/>
        <v>18</v>
      </c>
      <c r="I52" s="17">
        <f t="shared" si="21"/>
        <v>4</v>
      </c>
      <c r="J52" s="18">
        <f t="shared" si="21"/>
        <v>2</v>
      </c>
      <c r="K52" s="18">
        <f t="shared" si="21"/>
        <v>48</v>
      </c>
      <c r="L52" s="18">
        <f t="shared" si="21"/>
        <v>68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</row>
    <row r="53" spans="2:193" ht="15">
      <c r="B53" s="5" t="s">
        <v>28</v>
      </c>
      <c r="C53" s="5" t="s">
        <v>31</v>
      </c>
      <c r="D53" s="9">
        <v>17</v>
      </c>
      <c r="E53" s="9">
        <v>0</v>
      </c>
      <c r="F53" s="9">
        <v>0</v>
      </c>
      <c r="G53" s="9">
        <v>0</v>
      </c>
      <c r="H53" s="9">
        <v>3</v>
      </c>
      <c r="I53" s="9">
        <v>0</v>
      </c>
      <c r="J53" s="12">
        <v>0</v>
      </c>
      <c r="K53" s="12">
        <v>5</v>
      </c>
      <c r="L53" s="12">
        <v>5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</row>
    <row r="54" spans="2:193" ht="15">
      <c r="B54" s="5"/>
      <c r="C54" s="5" t="s">
        <v>59</v>
      </c>
      <c r="D54" s="9">
        <v>100</v>
      </c>
      <c r="E54" s="15">
        <f aca="true" t="shared" si="22" ref="E54:L54">(E53*100)/$D$53</f>
        <v>0</v>
      </c>
      <c r="F54" s="15">
        <f t="shared" si="22"/>
        <v>0</v>
      </c>
      <c r="G54" s="15">
        <f t="shared" si="22"/>
        <v>0</v>
      </c>
      <c r="H54" s="15">
        <f t="shared" si="22"/>
        <v>17.647058823529413</v>
      </c>
      <c r="I54" s="15">
        <f t="shared" si="22"/>
        <v>0</v>
      </c>
      <c r="J54" s="16">
        <f t="shared" si="22"/>
        <v>0</v>
      </c>
      <c r="K54" s="16">
        <f t="shared" si="22"/>
        <v>29.41176470588235</v>
      </c>
      <c r="L54" s="16">
        <f t="shared" si="22"/>
        <v>29.41176470588235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</row>
    <row r="55" spans="1:193" s="6" customFormat="1" ht="15">
      <c r="A55" s="3"/>
      <c r="B55" s="4" t="s">
        <v>49</v>
      </c>
      <c r="C55" s="4" t="s">
        <v>31</v>
      </c>
      <c r="D55" s="13">
        <v>26</v>
      </c>
      <c r="E55" s="13">
        <v>0</v>
      </c>
      <c r="F55" s="13">
        <v>0</v>
      </c>
      <c r="G55" s="13">
        <v>1</v>
      </c>
      <c r="H55" s="13">
        <v>0</v>
      </c>
      <c r="I55" s="13">
        <v>0</v>
      </c>
      <c r="J55" s="11">
        <v>0</v>
      </c>
      <c r="K55" s="11">
        <v>0</v>
      </c>
      <c r="L55" s="11">
        <v>1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</row>
    <row r="56" spans="1:193" s="6" customFormat="1" ht="15">
      <c r="A56" s="3"/>
      <c r="B56" s="4"/>
      <c r="C56" s="4" t="s">
        <v>59</v>
      </c>
      <c r="D56" s="13">
        <v>100</v>
      </c>
      <c r="E56" s="17">
        <f aca="true" t="shared" si="23" ref="E56:L56">(E55*100)/$D$55</f>
        <v>0</v>
      </c>
      <c r="F56" s="17">
        <f t="shared" si="23"/>
        <v>0</v>
      </c>
      <c r="G56" s="17">
        <f t="shared" si="23"/>
        <v>3.8461538461538463</v>
      </c>
      <c r="H56" s="17">
        <f t="shared" si="23"/>
        <v>0</v>
      </c>
      <c r="I56" s="17">
        <f t="shared" si="23"/>
        <v>0</v>
      </c>
      <c r="J56" s="18">
        <f t="shared" si="23"/>
        <v>0</v>
      </c>
      <c r="K56" s="18">
        <f t="shared" si="23"/>
        <v>0</v>
      </c>
      <c r="L56" s="18">
        <f t="shared" si="23"/>
        <v>3.8461538461538463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</row>
    <row r="57" spans="2:193" ht="15">
      <c r="B57" s="85" t="s">
        <v>66</v>
      </c>
      <c r="C57" s="40" t="s">
        <v>31</v>
      </c>
      <c r="D57" s="41">
        <f>(D9+D11+D13+D15+D17+D19+D21+D23+D25+D27+D29+D31+D33+D35+D37+D39+D41+D43+D45+D47+D49+D51+D53+D55)</f>
        <v>965</v>
      </c>
      <c r="E57" s="41">
        <f>(E9+E11+E13+E15+E17+E19+E21+E23+E25+E27+E29+E31+E33+E35+E37+E39+E41+E43+E45+E47+E49+E51+E53+E55)</f>
        <v>37</v>
      </c>
      <c r="F57" s="41">
        <f aca="true" t="shared" si="24" ref="F57:L57">(F9+F11+F13+F15+F17+F19+F21+F23+F25+F27+F29+F31+F33+F35+F37+F39+F41+F43+F45+F47+F49+F51+F53+F55)</f>
        <v>125</v>
      </c>
      <c r="G57" s="41">
        <f t="shared" si="24"/>
        <v>38</v>
      </c>
      <c r="H57" s="41">
        <f t="shared" si="24"/>
        <v>147</v>
      </c>
      <c r="I57" s="41">
        <f t="shared" si="24"/>
        <v>29</v>
      </c>
      <c r="J57" s="41">
        <f t="shared" si="24"/>
        <v>22</v>
      </c>
      <c r="K57" s="41">
        <f t="shared" si="24"/>
        <v>297</v>
      </c>
      <c r="L57" s="44">
        <f t="shared" si="24"/>
        <v>491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</row>
    <row r="58" spans="2:193" ht="15">
      <c r="B58" s="85"/>
      <c r="C58" s="40" t="s">
        <v>59</v>
      </c>
      <c r="D58" s="42">
        <v>100</v>
      </c>
      <c r="E58" s="40">
        <f>((E57*100)/D57)</f>
        <v>3.8341968911917097</v>
      </c>
      <c r="F58" s="40">
        <f>((F57*100)/D57)</f>
        <v>12.953367875647668</v>
      </c>
      <c r="G58" s="40">
        <f>((G57*100)/D57)</f>
        <v>3.937823834196891</v>
      </c>
      <c r="H58" s="40">
        <f>((H57*100)/D57)</f>
        <v>15.233160621761659</v>
      </c>
      <c r="I58" s="40">
        <f>((I57*100)/D57)</f>
        <v>3.005181347150259</v>
      </c>
      <c r="J58" s="40">
        <f>((J57*100)/D57)</f>
        <v>2.2797927461139897</v>
      </c>
      <c r="K58" s="40">
        <f>((K57*100)/D57)</f>
        <v>30.77720207253886</v>
      </c>
      <c r="L58" s="45">
        <f>((L57*100)/D57)</f>
        <v>50.880829015544045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</row>
    <row r="59" spans="1:193" s="6" customFormat="1" ht="15">
      <c r="A59" s="3"/>
      <c r="B59" s="4" t="s">
        <v>6</v>
      </c>
      <c r="C59" s="4" t="s">
        <v>31</v>
      </c>
      <c r="D59" s="13">
        <v>18</v>
      </c>
      <c r="E59" s="13">
        <v>0</v>
      </c>
      <c r="F59" s="13">
        <v>14</v>
      </c>
      <c r="G59" s="13">
        <v>4</v>
      </c>
      <c r="H59" s="13">
        <v>0</v>
      </c>
      <c r="I59" s="13">
        <v>1</v>
      </c>
      <c r="J59" s="11">
        <v>0</v>
      </c>
      <c r="K59" s="11">
        <v>0</v>
      </c>
      <c r="L59" s="11">
        <v>17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</row>
    <row r="60" spans="1:193" s="6" customFormat="1" ht="15">
      <c r="A60" s="3"/>
      <c r="B60" s="4"/>
      <c r="C60" s="4" t="s">
        <v>59</v>
      </c>
      <c r="D60" s="13">
        <v>100</v>
      </c>
      <c r="E60" s="17">
        <f aca="true" t="shared" si="25" ref="E60:L60">(E59*100)/$D$59</f>
        <v>0</v>
      </c>
      <c r="F60" s="17">
        <f t="shared" si="25"/>
        <v>77.77777777777777</v>
      </c>
      <c r="G60" s="17">
        <f t="shared" si="25"/>
        <v>22.22222222222222</v>
      </c>
      <c r="H60" s="17">
        <f t="shared" si="25"/>
        <v>0</v>
      </c>
      <c r="I60" s="17">
        <f t="shared" si="25"/>
        <v>5.555555555555555</v>
      </c>
      <c r="J60" s="18">
        <f t="shared" si="25"/>
        <v>0</v>
      </c>
      <c r="K60" s="18">
        <f t="shared" si="25"/>
        <v>0</v>
      </c>
      <c r="L60" s="18">
        <f t="shared" si="25"/>
        <v>94.44444444444444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</row>
    <row r="61" spans="2:193" ht="15">
      <c r="B61" s="5" t="s">
        <v>7</v>
      </c>
      <c r="C61" s="5" t="s">
        <v>31</v>
      </c>
      <c r="D61" s="9">
        <v>2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12">
        <v>0</v>
      </c>
      <c r="K61" s="12">
        <v>0</v>
      </c>
      <c r="L61" s="12"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</row>
    <row r="62" spans="2:193" ht="15">
      <c r="B62" s="5"/>
      <c r="C62" s="5" t="s">
        <v>59</v>
      </c>
      <c r="D62" s="9">
        <v>100</v>
      </c>
      <c r="E62" s="15">
        <f aca="true" t="shared" si="26" ref="E62:L62">(E61*100)/$D$61</f>
        <v>0</v>
      </c>
      <c r="F62" s="15">
        <f t="shared" si="26"/>
        <v>0</v>
      </c>
      <c r="G62" s="15">
        <f t="shared" si="26"/>
        <v>0</v>
      </c>
      <c r="H62" s="15">
        <f t="shared" si="26"/>
        <v>0</v>
      </c>
      <c r="I62" s="15">
        <f t="shared" si="26"/>
        <v>0</v>
      </c>
      <c r="J62" s="16">
        <f t="shared" si="26"/>
        <v>0</v>
      </c>
      <c r="K62" s="16">
        <f t="shared" si="26"/>
        <v>0</v>
      </c>
      <c r="L62" s="16">
        <f t="shared" si="26"/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</row>
    <row r="63" spans="1:193" s="6" customFormat="1" ht="15">
      <c r="A63" s="3"/>
      <c r="B63" s="4" t="s">
        <v>8</v>
      </c>
      <c r="C63" s="4" t="s">
        <v>31</v>
      </c>
      <c r="D63" s="13">
        <v>10</v>
      </c>
      <c r="E63" s="13">
        <v>1</v>
      </c>
      <c r="F63" s="13">
        <v>6</v>
      </c>
      <c r="G63" s="13">
        <v>0</v>
      </c>
      <c r="H63" s="13">
        <v>1</v>
      </c>
      <c r="I63" s="13">
        <v>1</v>
      </c>
      <c r="J63" s="11">
        <v>3</v>
      </c>
      <c r="K63" s="11">
        <v>5</v>
      </c>
      <c r="L63" s="11">
        <v>8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</row>
    <row r="64" spans="1:193" s="6" customFormat="1" ht="15">
      <c r="A64" s="3"/>
      <c r="B64" s="4"/>
      <c r="C64" s="4" t="s">
        <v>59</v>
      </c>
      <c r="D64" s="13">
        <v>100</v>
      </c>
      <c r="E64" s="17">
        <f aca="true" t="shared" si="27" ref="E64:L64">(E63*100)/$D$63</f>
        <v>10</v>
      </c>
      <c r="F64" s="17">
        <f t="shared" si="27"/>
        <v>60</v>
      </c>
      <c r="G64" s="17">
        <f t="shared" si="27"/>
        <v>0</v>
      </c>
      <c r="H64" s="17">
        <f t="shared" si="27"/>
        <v>10</v>
      </c>
      <c r="I64" s="17">
        <f t="shared" si="27"/>
        <v>10</v>
      </c>
      <c r="J64" s="18">
        <f t="shared" si="27"/>
        <v>30</v>
      </c>
      <c r="K64" s="18">
        <f t="shared" si="27"/>
        <v>50</v>
      </c>
      <c r="L64" s="18">
        <f t="shared" si="27"/>
        <v>80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</row>
    <row r="65" spans="2:193" ht="15">
      <c r="B65" s="5" t="s">
        <v>9</v>
      </c>
      <c r="C65" s="5" t="s">
        <v>31</v>
      </c>
      <c r="D65" s="9">
        <v>3</v>
      </c>
      <c r="E65" s="9">
        <v>1</v>
      </c>
      <c r="F65" s="9">
        <v>2</v>
      </c>
      <c r="G65" s="9">
        <v>0</v>
      </c>
      <c r="H65" s="9">
        <v>0</v>
      </c>
      <c r="I65" s="9">
        <v>1</v>
      </c>
      <c r="J65" s="12">
        <v>0</v>
      </c>
      <c r="K65" s="12">
        <v>0</v>
      </c>
      <c r="L65" s="12">
        <v>1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</row>
    <row r="66" spans="2:193" ht="15">
      <c r="B66" s="5"/>
      <c r="C66" s="5" t="s">
        <v>59</v>
      </c>
      <c r="D66" s="9">
        <v>100</v>
      </c>
      <c r="E66" s="15">
        <f aca="true" t="shared" si="28" ref="E66:L66">(E65*100)/$D$65</f>
        <v>33.333333333333336</v>
      </c>
      <c r="F66" s="15">
        <f t="shared" si="28"/>
        <v>66.66666666666667</v>
      </c>
      <c r="G66" s="15">
        <f t="shared" si="28"/>
        <v>0</v>
      </c>
      <c r="H66" s="15">
        <f t="shared" si="28"/>
        <v>0</v>
      </c>
      <c r="I66" s="15">
        <f t="shared" si="28"/>
        <v>33.333333333333336</v>
      </c>
      <c r="J66" s="16">
        <f t="shared" si="28"/>
        <v>0</v>
      </c>
      <c r="K66" s="16">
        <f t="shared" si="28"/>
        <v>0</v>
      </c>
      <c r="L66" s="16">
        <f t="shared" si="28"/>
        <v>33.333333333333336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</row>
    <row r="67" spans="1:193" s="6" customFormat="1" ht="15">
      <c r="A67" s="3"/>
      <c r="B67" s="4" t="s">
        <v>10</v>
      </c>
      <c r="C67" s="4" t="s">
        <v>31</v>
      </c>
      <c r="D67" s="13">
        <v>17</v>
      </c>
      <c r="E67" s="13">
        <v>0</v>
      </c>
      <c r="F67" s="13">
        <v>2</v>
      </c>
      <c r="G67" s="13">
        <v>1</v>
      </c>
      <c r="H67" s="13">
        <v>4</v>
      </c>
      <c r="I67" s="13">
        <v>2</v>
      </c>
      <c r="J67" s="11">
        <v>0</v>
      </c>
      <c r="K67" s="11">
        <v>4</v>
      </c>
      <c r="L67" s="11">
        <v>12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</row>
    <row r="68" spans="1:193" s="6" customFormat="1" ht="15">
      <c r="A68" s="3"/>
      <c r="B68" s="4"/>
      <c r="C68" s="4" t="s">
        <v>59</v>
      </c>
      <c r="D68" s="13">
        <v>100</v>
      </c>
      <c r="E68" s="17">
        <f aca="true" t="shared" si="29" ref="E68:L68">(E67*100)/$D$67</f>
        <v>0</v>
      </c>
      <c r="F68" s="17">
        <f t="shared" si="29"/>
        <v>11.764705882352942</v>
      </c>
      <c r="G68" s="17">
        <f t="shared" si="29"/>
        <v>5.882352941176471</v>
      </c>
      <c r="H68" s="17">
        <f t="shared" si="29"/>
        <v>23.529411764705884</v>
      </c>
      <c r="I68" s="17">
        <f t="shared" si="29"/>
        <v>11.764705882352942</v>
      </c>
      <c r="J68" s="18">
        <f t="shared" si="29"/>
        <v>0</v>
      </c>
      <c r="K68" s="18">
        <f t="shared" si="29"/>
        <v>23.529411764705884</v>
      </c>
      <c r="L68" s="18">
        <f t="shared" si="29"/>
        <v>70.58823529411765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</row>
    <row r="69" spans="2:193" ht="15">
      <c r="B69" s="5" t="s">
        <v>11</v>
      </c>
      <c r="C69" s="5" t="s">
        <v>31</v>
      </c>
      <c r="D69" s="9">
        <v>20</v>
      </c>
      <c r="E69" s="9">
        <v>0</v>
      </c>
      <c r="F69" s="9">
        <v>0</v>
      </c>
      <c r="G69" s="9">
        <v>3</v>
      </c>
      <c r="H69" s="9">
        <v>3</v>
      </c>
      <c r="I69" s="9">
        <v>0</v>
      </c>
      <c r="J69" s="12">
        <v>0</v>
      </c>
      <c r="K69" s="12">
        <v>10</v>
      </c>
      <c r="L69" s="12">
        <v>17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</row>
    <row r="70" spans="2:193" ht="15">
      <c r="B70" s="5"/>
      <c r="C70" s="5" t="s">
        <v>59</v>
      </c>
      <c r="D70" s="9">
        <v>100</v>
      </c>
      <c r="E70" s="15">
        <f aca="true" t="shared" si="30" ref="E70:L70">(E69*100)/$D$69</f>
        <v>0</v>
      </c>
      <c r="F70" s="15">
        <f t="shared" si="30"/>
        <v>0</v>
      </c>
      <c r="G70" s="15">
        <f t="shared" si="30"/>
        <v>15</v>
      </c>
      <c r="H70" s="15">
        <f t="shared" si="30"/>
        <v>15</v>
      </c>
      <c r="I70" s="15">
        <f t="shared" si="30"/>
        <v>0</v>
      </c>
      <c r="J70" s="16">
        <f t="shared" si="30"/>
        <v>0</v>
      </c>
      <c r="K70" s="16">
        <f t="shared" si="30"/>
        <v>50</v>
      </c>
      <c r="L70" s="16">
        <f t="shared" si="30"/>
        <v>85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</row>
    <row r="71" spans="1:193" s="6" customFormat="1" ht="15">
      <c r="A71" s="3"/>
      <c r="B71" s="4" t="s">
        <v>40</v>
      </c>
      <c r="C71" s="4" t="s">
        <v>31</v>
      </c>
      <c r="D71" s="13">
        <v>6</v>
      </c>
      <c r="E71" s="13">
        <v>0</v>
      </c>
      <c r="F71" s="13">
        <v>1</v>
      </c>
      <c r="G71" s="13">
        <v>1</v>
      </c>
      <c r="H71" s="13">
        <v>0</v>
      </c>
      <c r="I71" s="13">
        <v>0</v>
      </c>
      <c r="J71" s="11">
        <v>0</v>
      </c>
      <c r="K71" s="11">
        <v>1</v>
      </c>
      <c r="L71" s="11">
        <v>3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</row>
    <row r="72" spans="1:193" s="6" customFormat="1" ht="15">
      <c r="A72" s="3"/>
      <c r="B72" s="4"/>
      <c r="C72" s="4" t="s">
        <v>59</v>
      </c>
      <c r="D72" s="13">
        <v>100</v>
      </c>
      <c r="E72" s="17">
        <f aca="true" t="shared" si="31" ref="E72:L72">(E71*100)/$D$71</f>
        <v>0</v>
      </c>
      <c r="F72" s="17">
        <f t="shared" si="31"/>
        <v>16.666666666666668</v>
      </c>
      <c r="G72" s="17">
        <f t="shared" si="31"/>
        <v>16.666666666666668</v>
      </c>
      <c r="H72" s="17">
        <f t="shared" si="31"/>
        <v>0</v>
      </c>
      <c r="I72" s="17">
        <f t="shared" si="31"/>
        <v>0</v>
      </c>
      <c r="J72" s="18">
        <f t="shared" si="31"/>
        <v>0</v>
      </c>
      <c r="K72" s="18">
        <f t="shared" si="31"/>
        <v>16.666666666666668</v>
      </c>
      <c r="L72" s="55">
        <f t="shared" si="31"/>
        <v>50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</row>
    <row r="73" spans="1:193" s="6" customFormat="1" ht="15">
      <c r="A73" s="3"/>
      <c r="B73" s="5" t="s">
        <v>41</v>
      </c>
      <c r="C73" s="5" t="s">
        <v>31</v>
      </c>
      <c r="D73" s="9">
        <v>7</v>
      </c>
      <c r="E73" s="9">
        <v>0</v>
      </c>
      <c r="F73" s="9">
        <v>1</v>
      </c>
      <c r="G73" s="9">
        <v>0</v>
      </c>
      <c r="H73" s="9">
        <v>3</v>
      </c>
      <c r="I73" s="9">
        <v>0</v>
      </c>
      <c r="J73" s="12">
        <v>0</v>
      </c>
      <c r="K73" s="12">
        <v>4</v>
      </c>
      <c r="L73" s="12">
        <v>6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</row>
    <row r="74" spans="1:193" s="6" customFormat="1" ht="15">
      <c r="A74" s="3"/>
      <c r="B74" s="5"/>
      <c r="C74" s="5" t="s">
        <v>59</v>
      </c>
      <c r="D74" s="9">
        <v>100</v>
      </c>
      <c r="E74" s="15">
        <f aca="true" t="shared" si="32" ref="E74:L74">(E73*100)/$D$73</f>
        <v>0</v>
      </c>
      <c r="F74" s="15">
        <f t="shared" si="32"/>
        <v>14.285714285714286</v>
      </c>
      <c r="G74" s="15">
        <f t="shared" si="32"/>
        <v>0</v>
      </c>
      <c r="H74" s="15">
        <f t="shared" si="32"/>
        <v>42.857142857142854</v>
      </c>
      <c r="I74" s="15">
        <f t="shared" si="32"/>
        <v>0</v>
      </c>
      <c r="J74" s="16">
        <f t="shared" si="32"/>
        <v>0</v>
      </c>
      <c r="K74" s="16">
        <f t="shared" si="32"/>
        <v>57.142857142857146</v>
      </c>
      <c r="L74" s="16">
        <f t="shared" si="32"/>
        <v>85.71428571428571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</row>
    <row r="75" spans="2:193" ht="15">
      <c r="B75" s="4" t="s">
        <v>15</v>
      </c>
      <c r="C75" s="4" t="s">
        <v>31</v>
      </c>
      <c r="D75" s="13">
        <v>128</v>
      </c>
      <c r="E75" s="13">
        <v>2</v>
      </c>
      <c r="F75" s="13">
        <v>23</v>
      </c>
      <c r="G75" s="13">
        <v>18</v>
      </c>
      <c r="H75" s="13">
        <v>29</v>
      </c>
      <c r="I75" s="13">
        <v>0</v>
      </c>
      <c r="J75" s="11">
        <v>8</v>
      </c>
      <c r="K75" s="11">
        <v>26</v>
      </c>
      <c r="L75" s="11">
        <v>80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</row>
    <row r="76" spans="2:193" ht="15">
      <c r="B76" s="4"/>
      <c r="C76" s="4" t="s">
        <v>59</v>
      </c>
      <c r="D76" s="13">
        <v>100</v>
      </c>
      <c r="E76" s="17">
        <f aca="true" t="shared" si="33" ref="E76:L76">(E75*100)/$D$75</f>
        <v>1.5625</v>
      </c>
      <c r="F76" s="17">
        <f t="shared" si="33"/>
        <v>17.96875</v>
      </c>
      <c r="G76" s="17">
        <f t="shared" si="33"/>
        <v>14.0625</v>
      </c>
      <c r="H76" s="17">
        <f t="shared" si="33"/>
        <v>22.65625</v>
      </c>
      <c r="I76" s="17">
        <f t="shared" si="33"/>
        <v>0</v>
      </c>
      <c r="J76" s="18">
        <f t="shared" si="33"/>
        <v>6.25</v>
      </c>
      <c r="K76" s="18">
        <f t="shared" si="33"/>
        <v>20.3125</v>
      </c>
      <c r="L76" s="55">
        <f t="shared" si="33"/>
        <v>62.5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</row>
    <row r="77" spans="1:193" s="6" customFormat="1" ht="15">
      <c r="A77" s="3"/>
      <c r="B77" s="5" t="s">
        <v>47</v>
      </c>
      <c r="C77" s="5" t="s">
        <v>31</v>
      </c>
      <c r="D77" s="9">
        <v>10</v>
      </c>
      <c r="E77" s="9">
        <v>0</v>
      </c>
      <c r="F77" s="9">
        <v>6</v>
      </c>
      <c r="G77" s="9">
        <v>0</v>
      </c>
      <c r="H77" s="9">
        <v>3</v>
      </c>
      <c r="I77" s="9">
        <v>0</v>
      </c>
      <c r="J77" s="12">
        <v>0</v>
      </c>
      <c r="K77" s="12">
        <v>5</v>
      </c>
      <c r="L77" s="12">
        <v>10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</row>
    <row r="78" spans="1:193" s="6" customFormat="1" ht="15">
      <c r="A78" s="3"/>
      <c r="B78" s="5"/>
      <c r="C78" s="5" t="s">
        <v>59</v>
      </c>
      <c r="D78" s="9">
        <v>100</v>
      </c>
      <c r="E78" s="15">
        <f aca="true" t="shared" si="34" ref="E78:L78">(E77*100)/$D$77</f>
        <v>0</v>
      </c>
      <c r="F78" s="15">
        <f t="shared" si="34"/>
        <v>60</v>
      </c>
      <c r="G78" s="15">
        <f t="shared" si="34"/>
        <v>0</v>
      </c>
      <c r="H78" s="15">
        <f t="shared" si="34"/>
        <v>30</v>
      </c>
      <c r="I78" s="15">
        <f t="shared" si="34"/>
        <v>0</v>
      </c>
      <c r="J78" s="16">
        <f t="shared" si="34"/>
        <v>0</v>
      </c>
      <c r="K78" s="16">
        <f t="shared" si="34"/>
        <v>50</v>
      </c>
      <c r="L78" s="16">
        <f t="shared" si="34"/>
        <v>100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</row>
    <row r="79" spans="2:193" ht="15">
      <c r="B79" s="4" t="s">
        <v>18</v>
      </c>
      <c r="C79" s="4" t="s">
        <v>31</v>
      </c>
      <c r="D79" s="13">
        <v>3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1">
        <v>0</v>
      </c>
      <c r="K79" s="11">
        <v>2</v>
      </c>
      <c r="L79" s="11">
        <v>2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</row>
    <row r="80" spans="2:193" ht="15">
      <c r="B80" s="4"/>
      <c r="C80" s="4" t="s">
        <v>59</v>
      </c>
      <c r="D80" s="13">
        <v>100</v>
      </c>
      <c r="E80" s="17">
        <f aca="true" t="shared" si="35" ref="E80:L80">(E79*100)/$D$79</f>
        <v>0</v>
      </c>
      <c r="F80" s="17">
        <f t="shared" si="35"/>
        <v>0</v>
      </c>
      <c r="G80" s="17">
        <f t="shared" si="35"/>
        <v>0</v>
      </c>
      <c r="H80" s="17">
        <f t="shared" si="35"/>
        <v>0</v>
      </c>
      <c r="I80" s="17">
        <f t="shared" si="35"/>
        <v>0</v>
      </c>
      <c r="J80" s="18">
        <f t="shared" si="35"/>
        <v>0</v>
      </c>
      <c r="K80" s="18">
        <f t="shared" si="35"/>
        <v>66.66666666666667</v>
      </c>
      <c r="L80" s="55">
        <f t="shared" si="35"/>
        <v>66.66666666666667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</row>
    <row r="81" spans="1:193" s="6" customFormat="1" ht="15">
      <c r="A81" s="3"/>
      <c r="B81" s="5" t="s">
        <v>21</v>
      </c>
      <c r="C81" s="5" t="s">
        <v>31</v>
      </c>
      <c r="D81" s="9">
        <v>36</v>
      </c>
      <c r="E81" s="9">
        <v>2</v>
      </c>
      <c r="F81" s="9">
        <v>1</v>
      </c>
      <c r="G81" s="9">
        <v>0</v>
      </c>
      <c r="H81" s="9">
        <v>4</v>
      </c>
      <c r="I81" s="9">
        <v>0</v>
      </c>
      <c r="J81" s="12">
        <v>0</v>
      </c>
      <c r="K81" s="12">
        <v>33</v>
      </c>
      <c r="L81" s="12">
        <v>34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</row>
    <row r="82" spans="1:193" s="6" customFormat="1" ht="15">
      <c r="A82" s="3"/>
      <c r="B82" s="5"/>
      <c r="C82" s="5" t="s">
        <v>59</v>
      </c>
      <c r="D82" s="9">
        <v>100</v>
      </c>
      <c r="E82" s="15">
        <f aca="true" t="shared" si="36" ref="E82:L82">(E81*100)/$D$81</f>
        <v>5.555555555555555</v>
      </c>
      <c r="F82" s="15">
        <f t="shared" si="36"/>
        <v>2.7777777777777777</v>
      </c>
      <c r="G82" s="15">
        <f t="shared" si="36"/>
        <v>0</v>
      </c>
      <c r="H82" s="15">
        <f t="shared" si="36"/>
        <v>11.11111111111111</v>
      </c>
      <c r="I82" s="15">
        <f t="shared" si="36"/>
        <v>0</v>
      </c>
      <c r="J82" s="16">
        <f t="shared" si="36"/>
        <v>0</v>
      </c>
      <c r="K82" s="16">
        <f t="shared" si="36"/>
        <v>91.66666666666667</v>
      </c>
      <c r="L82" s="16">
        <f t="shared" si="36"/>
        <v>94.44444444444444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</row>
    <row r="83" spans="2:193" ht="15">
      <c r="B83" s="4" t="s">
        <v>30</v>
      </c>
      <c r="C83" s="4" t="s">
        <v>31</v>
      </c>
      <c r="D83" s="13">
        <v>7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1">
        <v>0</v>
      </c>
      <c r="K83" s="11">
        <v>6</v>
      </c>
      <c r="L83" s="11">
        <v>6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</row>
    <row r="84" spans="2:193" ht="15">
      <c r="B84" s="4"/>
      <c r="C84" s="4" t="s">
        <v>59</v>
      </c>
      <c r="D84" s="13">
        <v>100</v>
      </c>
      <c r="E84" s="17">
        <f aca="true" t="shared" si="37" ref="E84:L84">(E83*100)/$D$83</f>
        <v>0</v>
      </c>
      <c r="F84" s="17">
        <f t="shared" si="37"/>
        <v>0</v>
      </c>
      <c r="G84" s="17">
        <f t="shared" si="37"/>
        <v>0</v>
      </c>
      <c r="H84" s="17">
        <f t="shared" si="37"/>
        <v>0</v>
      </c>
      <c r="I84" s="17">
        <f t="shared" si="37"/>
        <v>0</v>
      </c>
      <c r="J84" s="18">
        <f t="shared" si="37"/>
        <v>0</v>
      </c>
      <c r="K84" s="18">
        <f t="shared" si="37"/>
        <v>85.71428571428571</v>
      </c>
      <c r="L84" s="55">
        <f t="shared" si="37"/>
        <v>85.71428571428571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</row>
    <row r="85" spans="2:193" ht="15">
      <c r="B85" s="5" t="s">
        <v>26</v>
      </c>
      <c r="C85" s="5" t="s">
        <v>31</v>
      </c>
      <c r="D85" s="9">
        <v>17</v>
      </c>
      <c r="E85" s="9">
        <v>0</v>
      </c>
      <c r="F85" s="9">
        <v>0</v>
      </c>
      <c r="G85" s="9">
        <v>2</v>
      </c>
      <c r="H85" s="9">
        <v>1</v>
      </c>
      <c r="I85" s="9">
        <v>0</v>
      </c>
      <c r="J85" s="12">
        <v>0</v>
      </c>
      <c r="K85" s="12">
        <v>6</v>
      </c>
      <c r="L85" s="12">
        <v>10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</row>
    <row r="86" spans="2:193" ht="15">
      <c r="B86" s="5"/>
      <c r="C86" s="5" t="s">
        <v>59</v>
      </c>
      <c r="D86" s="9">
        <v>100</v>
      </c>
      <c r="E86" s="15">
        <f aca="true" t="shared" si="38" ref="E86:L86">(E85*100)/$D$85</f>
        <v>0</v>
      </c>
      <c r="F86" s="15">
        <f t="shared" si="38"/>
        <v>0</v>
      </c>
      <c r="G86" s="15">
        <f t="shared" si="38"/>
        <v>11.764705882352942</v>
      </c>
      <c r="H86" s="15">
        <f t="shared" si="38"/>
        <v>5.882352941176471</v>
      </c>
      <c r="I86" s="15">
        <f t="shared" si="38"/>
        <v>0</v>
      </c>
      <c r="J86" s="16">
        <f t="shared" si="38"/>
        <v>0</v>
      </c>
      <c r="K86" s="16">
        <f t="shared" si="38"/>
        <v>35.294117647058826</v>
      </c>
      <c r="L86" s="16">
        <f t="shared" si="38"/>
        <v>58.8235294117647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</row>
    <row r="87" spans="2:193" ht="15">
      <c r="B87" s="4" t="s">
        <v>50</v>
      </c>
      <c r="C87" s="4" t="s">
        <v>31</v>
      </c>
      <c r="D87" s="13">
        <v>22</v>
      </c>
      <c r="E87" s="13">
        <v>4</v>
      </c>
      <c r="F87" s="13">
        <v>6</v>
      </c>
      <c r="G87" s="13">
        <v>0</v>
      </c>
      <c r="H87" s="13">
        <v>2</v>
      </c>
      <c r="I87" s="13">
        <v>1</v>
      </c>
      <c r="J87" s="11">
        <v>0</v>
      </c>
      <c r="K87" s="11">
        <v>7</v>
      </c>
      <c r="L87" s="11">
        <v>11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</row>
    <row r="88" spans="2:193" ht="15">
      <c r="B88" s="4"/>
      <c r="C88" s="4" t="s">
        <v>59</v>
      </c>
      <c r="D88" s="13">
        <v>100</v>
      </c>
      <c r="E88" s="17">
        <v>18.181818181818183</v>
      </c>
      <c r="F88" s="17">
        <v>27.272727272727273</v>
      </c>
      <c r="G88" s="17">
        <v>0</v>
      </c>
      <c r="H88" s="17">
        <v>9.090909090909092</v>
      </c>
      <c r="I88" s="17">
        <v>4.545454545454546</v>
      </c>
      <c r="J88" s="18">
        <v>0</v>
      </c>
      <c r="K88" s="18">
        <v>0</v>
      </c>
      <c r="L88" s="55">
        <f>(L87*100)/$D$87</f>
        <v>50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</row>
    <row r="89" spans="2:193" ht="15">
      <c r="B89" s="40" t="s">
        <v>67</v>
      </c>
      <c r="C89" s="40" t="s">
        <v>31</v>
      </c>
      <c r="D89" s="60">
        <f aca="true" t="shared" si="39" ref="D89:L89">(D59+D61+D63+D65+D67+D69+D71+D73+D75+D77+D79+D81+D83+D85+D87)</f>
        <v>306</v>
      </c>
      <c r="E89" s="60">
        <f t="shared" si="39"/>
        <v>10</v>
      </c>
      <c r="F89" s="60">
        <f t="shared" si="39"/>
        <v>62</v>
      </c>
      <c r="G89" s="60">
        <f t="shared" si="39"/>
        <v>29</v>
      </c>
      <c r="H89" s="60">
        <f t="shared" si="39"/>
        <v>50</v>
      </c>
      <c r="I89" s="60">
        <f t="shared" si="39"/>
        <v>6</v>
      </c>
      <c r="J89" s="42">
        <f t="shared" si="39"/>
        <v>11</v>
      </c>
      <c r="K89" s="42">
        <f t="shared" si="39"/>
        <v>109</v>
      </c>
      <c r="L89" s="42">
        <f t="shared" si="39"/>
        <v>217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</row>
    <row r="90" spans="2:193" ht="15">
      <c r="B90" s="40"/>
      <c r="C90" s="40" t="s">
        <v>59</v>
      </c>
      <c r="D90" s="60">
        <v>100</v>
      </c>
      <c r="E90" s="61">
        <f>((E89*100)/D89)</f>
        <v>3.2679738562091503</v>
      </c>
      <c r="F90" s="61">
        <f>((F89*100)/D89)</f>
        <v>20.26143790849673</v>
      </c>
      <c r="G90" s="61">
        <f>((G89*100)/D89)</f>
        <v>9.477124183006536</v>
      </c>
      <c r="H90" s="61">
        <f>((H89*100)/D89)</f>
        <v>16.33986928104575</v>
      </c>
      <c r="I90" s="61">
        <f>((I89*100)/D89)</f>
        <v>1.9607843137254901</v>
      </c>
      <c r="J90" s="62">
        <f>((J89*100)/D89)</f>
        <v>3.5947712418300655</v>
      </c>
      <c r="K90" s="62">
        <f>((K89*100)/D89)</f>
        <v>35.62091503267974</v>
      </c>
      <c r="L90" s="62">
        <f>((L89*100)/D89)</f>
        <v>70.91503267973856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</row>
    <row r="91" spans="2:193" ht="15">
      <c r="B91" s="46" t="s">
        <v>68</v>
      </c>
      <c r="C91" s="46" t="s">
        <v>31</v>
      </c>
      <c r="D91" s="63">
        <f aca="true" t="shared" si="40" ref="D91:L91">(D57+D89)</f>
        <v>1271</v>
      </c>
      <c r="E91" s="63">
        <f t="shared" si="40"/>
        <v>47</v>
      </c>
      <c r="F91" s="63">
        <f t="shared" si="40"/>
        <v>187</v>
      </c>
      <c r="G91" s="63">
        <f t="shared" si="40"/>
        <v>67</v>
      </c>
      <c r="H91" s="63">
        <f t="shared" si="40"/>
        <v>197</v>
      </c>
      <c r="I91" s="63">
        <f t="shared" si="40"/>
        <v>35</v>
      </c>
      <c r="J91" s="48">
        <f t="shared" si="40"/>
        <v>33</v>
      </c>
      <c r="K91" s="48">
        <f t="shared" si="40"/>
        <v>406</v>
      </c>
      <c r="L91" s="48">
        <f t="shared" si="40"/>
        <v>708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</row>
    <row r="92" spans="2:193" ht="15">
      <c r="B92" s="65"/>
      <c r="C92" s="65" t="s">
        <v>59</v>
      </c>
      <c r="D92" s="66">
        <v>100</v>
      </c>
      <c r="E92" s="67">
        <f>((E91*100)/D91)</f>
        <v>3.6978756884343036</v>
      </c>
      <c r="F92" s="67">
        <f>((F91*100)/D91)</f>
        <v>14.712824547600315</v>
      </c>
      <c r="G92" s="67">
        <f>((G91*100)/D91)</f>
        <v>5.271439811172305</v>
      </c>
      <c r="H92" s="67">
        <f>((H91*100)/D91)</f>
        <v>15.499606608969316</v>
      </c>
      <c r="I92" s="67">
        <f>((I91*100)/D91)</f>
        <v>2.753737214791503</v>
      </c>
      <c r="J92" s="68">
        <f>((J91*100)/D91)</f>
        <v>2.5963808025177024</v>
      </c>
      <c r="K92" s="68">
        <f>((K91*100)/D91)</f>
        <v>31.94335169158143</v>
      </c>
      <c r="L92" s="69">
        <f>((L91*100)/D91)</f>
        <v>55.704169944925255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</row>
    <row r="93" spans="2:193" ht="15">
      <c r="B93" s="34"/>
      <c r="C93" s="34"/>
      <c r="D93" s="35"/>
      <c r="E93" s="36"/>
      <c r="F93" s="36"/>
      <c r="G93" s="36"/>
      <c r="H93" s="36"/>
      <c r="I93" s="36"/>
      <c r="J93" s="36"/>
      <c r="K93" s="36"/>
      <c r="L93" s="36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</row>
    <row r="94" spans="2:193" ht="15">
      <c r="B94" s="24" t="s">
        <v>35</v>
      </c>
      <c r="E94" s="10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</row>
    <row r="95" spans="1:193" s="72" customFormat="1" ht="15">
      <c r="A95" s="70"/>
      <c r="B95" s="71" t="s">
        <v>69</v>
      </c>
      <c r="C95" s="75"/>
      <c r="D95" s="76"/>
      <c r="E95" s="77"/>
      <c r="F95" s="75"/>
      <c r="G95" s="75"/>
      <c r="H95" s="75"/>
      <c r="I95" s="75"/>
      <c r="J95" s="75"/>
      <c r="K95" s="75"/>
      <c r="L95" s="78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  <c r="FK95" s="70"/>
      <c r="FL95" s="70"/>
      <c r="FM95" s="70"/>
      <c r="FN95" s="70"/>
      <c r="FO95" s="70"/>
      <c r="FP95" s="70"/>
      <c r="FQ95" s="70"/>
      <c r="FR95" s="70"/>
      <c r="FS95" s="70"/>
      <c r="FT95" s="70"/>
      <c r="FU95" s="70"/>
      <c r="FV95" s="70"/>
      <c r="FW95" s="70"/>
      <c r="FX95" s="70"/>
      <c r="FY95" s="70"/>
      <c r="FZ95" s="70"/>
      <c r="GA95" s="70"/>
      <c r="GB95" s="70"/>
      <c r="GC95" s="70"/>
      <c r="GD95" s="70"/>
      <c r="GE95" s="70"/>
      <c r="GF95" s="70"/>
      <c r="GG95" s="70"/>
      <c r="GH95" s="70"/>
      <c r="GI95" s="70"/>
      <c r="GJ95" s="70"/>
      <c r="GK95" s="70"/>
    </row>
    <row r="96" spans="1:193" s="72" customFormat="1" ht="15">
      <c r="A96" s="70"/>
      <c r="B96" s="109" t="s">
        <v>70</v>
      </c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  <c r="FL96" s="70"/>
      <c r="FM96" s="70"/>
      <c r="FN96" s="70"/>
      <c r="FO96" s="70"/>
      <c r="FP96" s="70"/>
      <c r="FQ96" s="70"/>
      <c r="FR96" s="70"/>
      <c r="FS96" s="70"/>
      <c r="FT96" s="70"/>
      <c r="FU96" s="70"/>
      <c r="FV96" s="70"/>
      <c r="FW96" s="70"/>
      <c r="FX96" s="70"/>
      <c r="FY96" s="70"/>
      <c r="FZ96" s="70"/>
      <c r="GA96" s="70"/>
      <c r="GB96" s="70"/>
      <c r="GC96" s="70"/>
      <c r="GD96" s="70"/>
      <c r="GE96" s="70"/>
      <c r="GF96" s="70"/>
      <c r="GG96" s="70"/>
      <c r="GH96" s="70"/>
      <c r="GI96" s="70"/>
      <c r="GJ96" s="70"/>
      <c r="GK96" s="70"/>
    </row>
    <row r="97" spans="1:193" s="72" customFormat="1" ht="15">
      <c r="A97" s="70"/>
      <c r="B97" s="71" t="s">
        <v>71</v>
      </c>
      <c r="C97" s="75"/>
      <c r="D97" s="76"/>
      <c r="E97" s="77"/>
      <c r="F97" s="75"/>
      <c r="G97" s="75"/>
      <c r="H97" s="75"/>
      <c r="I97" s="75"/>
      <c r="J97" s="75"/>
      <c r="K97" s="75"/>
      <c r="L97" s="78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  <c r="ET97" s="70"/>
      <c r="EU97" s="70"/>
      <c r="EV97" s="70"/>
      <c r="EW97" s="70"/>
      <c r="EX97" s="70"/>
      <c r="EY97" s="70"/>
      <c r="EZ97" s="70"/>
      <c r="FA97" s="70"/>
      <c r="FB97" s="70"/>
      <c r="FC97" s="70"/>
      <c r="FD97" s="70"/>
      <c r="FE97" s="70"/>
      <c r="FF97" s="70"/>
      <c r="FG97" s="70"/>
      <c r="FH97" s="70"/>
      <c r="FI97" s="70"/>
      <c r="FJ97" s="70"/>
      <c r="FK97" s="70"/>
      <c r="FL97" s="70"/>
      <c r="FM97" s="70"/>
      <c r="FN97" s="70"/>
      <c r="FO97" s="70"/>
      <c r="FP97" s="70"/>
      <c r="FQ97" s="70"/>
      <c r="FR97" s="70"/>
      <c r="FS97" s="70"/>
      <c r="FT97" s="70"/>
      <c r="FU97" s="70"/>
      <c r="FV97" s="70"/>
      <c r="FW97" s="70"/>
      <c r="FX97" s="70"/>
      <c r="FY97" s="70"/>
      <c r="FZ97" s="70"/>
      <c r="GA97" s="70"/>
      <c r="GB97" s="70"/>
      <c r="GC97" s="70"/>
      <c r="GD97" s="70"/>
      <c r="GE97" s="70"/>
      <c r="GF97" s="70"/>
      <c r="GG97" s="70"/>
      <c r="GH97" s="70"/>
      <c r="GI97" s="70"/>
      <c r="GJ97" s="70"/>
      <c r="GK97" s="70"/>
    </row>
    <row r="98" spans="1:193" s="72" customFormat="1" ht="15">
      <c r="A98" s="70"/>
      <c r="B98" s="71" t="s">
        <v>72</v>
      </c>
      <c r="C98" s="75"/>
      <c r="D98" s="76"/>
      <c r="E98" s="77"/>
      <c r="F98" s="75"/>
      <c r="G98" s="75"/>
      <c r="H98" s="75"/>
      <c r="I98" s="75"/>
      <c r="J98" s="75"/>
      <c r="K98" s="75"/>
      <c r="L98" s="78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  <c r="FF98" s="70"/>
      <c r="FG98" s="70"/>
      <c r="FH98" s="70"/>
      <c r="FI98" s="70"/>
      <c r="FJ98" s="70"/>
      <c r="FK98" s="70"/>
      <c r="FL98" s="70"/>
      <c r="FM98" s="70"/>
      <c r="FN98" s="70"/>
      <c r="FO98" s="70"/>
      <c r="FP98" s="70"/>
      <c r="FQ98" s="70"/>
      <c r="FR98" s="70"/>
      <c r="FS98" s="70"/>
      <c r="FT98" s="70"/>
      <c r="FU98" s="70"/>
      <c r="FV98" s="70"/>
      <c r="FW98" s="70"/>
      <c r="FX98" s="70"/>
      <c r="FY98" s="70"/>
      <c r="FZ98" s="70"/>
      <c r="GA98" s="70"/>
      <c r="GB98" s="70"/>
      <c r="GC98" s="70"/>
      <c r="GD98" s="70"/>
      <c r="GE98" s="70"/>
      <c r="GF98" s="70"/>
      <c r="GG98" s="70"/>
      <c r="GH98" s="70"/>
      <c r="GI98" s="70"/>
      <c r="GJ98" s="70"/>
      <c r="GK98" s="70"/>
    </row>
    <row r="99" spans="1:193" s="72" customFormat="1" ht="15">
      <c r="A99" s="70"/>
      <c r="B99" s="71" t="s">
        <v>73</v>
      </c>
      <c r="C99" s="75"/>
      <c r="D99" s="76"/>
      <c r="E99" s="77"/>
      <c r="F99" s="75"/>
      <c r="G99" s="75"/>
      <c r="H99" s="75"/>
      <c r="I99" s="75"/>
      <c r="J99" s="75"/>
      <c r="K99" s="75"/>
      <c r="L99" s="78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  <c r="ET99" s="70"/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  <c r="FI99" s="70"/>
      <c r="FJ99" s="70"/>
      <c r="FK99" s="70"/>
      <c r="FL99" s="70"/>
      <c r="FM99" s="70"/>
      <c r="FN99" s="70"/>
      <c r="FO99" s="70"/>
      <c r="FP99" s="70"/>
      <c r="FQ99" s="70"/>
      <c r="FR99" s="70"/>
      <c r="FS99" s="70"/>
      <c r="FT99" s="70"/>
      <c r="FU99" s="70"/>
      <c r="FV99" s="70"/>
      <c r="FW99" s="70"/>
      <c r="FX99" s="70"/>
      <c r="FY99" s="70"/>
      <c r="FZ99" s="70"/>
      <c r="GA99" s="70"/>
      <c r="GB99" s="70"/>
      <c r="GC99" s="70"/>
      <c r="GD99" s="70"/>
      <c r="GE99" s="70"/>
      <c r="GF99" s="70"/>
      <c r="GG99" s="70"/>
      <c r="GH99" s="70"/>
      <c r="GI99" s="70"/>
      <c r="GJ99" s="70"/>
      <c r="GK99" s="70"/>
    </row>
    <row r="100" spans="1:193" s="72" customFormat="1" ht="15">
      <c r="A100" s="70"/>
      <c r="B100" s="71" t="s">
        <v>74</v>
      </c>
      <c r="C100" s="75"/>
      <c r="D100" s="76"/>
      <c r="E100" s="77"/>
      <c r="F100" s="75"/>
      <c r="G100" s="75"/>
      <c r="H100" s="75"/>
      <c r="I100" s="75"/>
      <c r="J100" s="75"/>
      <c r="K100" s="75"/>
      <c r="L100" s="78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  <c r="FI100" s="70"/>
      <c r="FJ100" s="70"/>
      <c r="FK100" s="70"/>
      <c r="FL100" s="70"/>
      <c r="FM100" s="70"/>
      <c r="FN100" s="70"/>
      <c r="FO100" s="70"/>
      <c r="FP100" s="70"/>
      <c r="FQ100" s="70"/>
      <c r="FR100" s="70"/>
      <c r="FS100" s="70"/>
      <c r="FT100" s="70"/>
      <c r="FU100" s="70"/>
      <c r="FV100" s="70"/>
      <c r="FW100" s="70"/>
      <c r="FX100" s="70"/>
      <c r="FY100" s="70"/>
      <c r="FZ100" s="70"/>
      <c r="GA100" s="70"/>
      <c r="GB100" s="70"/>
      <c r="GC100" s="70"/>
      <c r="GD100" s="70"/>
      <c r="GE100" s="70"/>
      <c r="GF100" s="70"/>
      <c r="GG100" s="70"/>
      <c r="GH100" s="70"/>
      <c r="GI100" s="70"/>
      <c r="GJ100" s="70"/>
      <c r="GK100" s="70"/>
    </row>
    <row r="101" spans="2:193" ht="15">
      <c r="B101" s="25" t="s">
        <v>75</v>
      </c>
      <c r="C101" s="79"/>
      <c r="D101" s="80"/>
      <c r="E101" s="81"/>
      <c r="F101" s="79"/>
      <c r="G101" s="79"/>
      <c r="H101" s="79"/>
      <c r="I101" s="79"/>
      <c r="J101" s="79"/>
      <c r="K101" s="79"/>
      <c r="L101" s="8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</row>
    <row r="102" spans="2:193" ht="13.5" customHeight="1">
      <c r="B102" s="86" t="s">
        <v>76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</row>
    <row r="103" spans="2:193" ht="15">
      <c r="B103" s="72"/>
      <c r="C103" s="72"/>
      <c r="D103" s="73"/>
      <c r="E103" s="74"/>
      <c r="F103" s="72"/>
      <c r="G103" s="72"/>
      <c r="H103" s="72"/>
      <c r="I103" s="72"/>
      <c r="J103" s="72"/>
      <c r="K103" s="72"/>
      <c r="L103" s="70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</row>
    <row r="104" spans="2:193" ht="15">
      <c r="B104" s="102" t="s">
        <v>57</v>
      </c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</row>
    <row r="105" spans="2:193" ht="15.75" customHeight="1"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</row>
    <row r="106" spans="2:193" ht="28.5" customHeight="1">
      <c r="B106" s="109" t="s">
        <v>54</v>
      </c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</row>
    <row r="107" spans="12:193" ht="1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</row>
    <row r="108" spans="12:193" ht="15" customHeight="1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</row>
    <row r="109" spans="2:193" ht="18.75">
      <c r="B109" s="88" t="s">
        <v>51</v>
      </c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</row>
    <row r="110" spans="2:193" ht="15.75">
      <c r="B110" s="103" t="s">
        <v>32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</row>
    <row r="111" spans="12:193" ht="1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</row>
    <row r="112" spans="2:193" ht="5.25" customHeight="1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</row>
    <row r="113" spans="2:193" ht="17.25" customHeight="1">
      <c r="B113" s="99" t="s">
        <v>29</v>
      </c>
      <c r="C113" s="99"/>
      <c r="D113" s="104" t="s">
        <v>65</v>
      </c>
      <c r="E113" s="93" t="s">
        <v>33</v>
      </c>
      <c r="F113" s="94"/>
      <c r="G113" s="94"/>
      <c r="H113" s="94"/>
      <c r="I113" s="94"/>
      <c r="J113" s="94"/>
      <c r="K113" s="94"/>
      <c r="L113" s="9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</row>
    <row r="114" spans="2:193" ht="15" customHeight="1">
      <c r="B114" s="100"/>
      <c r="C114" s="100"/>
      <c r="D114" s="105"/>
      <c r="E114" s="90" t="s">
        <v>34</v>
      </c>
      <c r="F114" s="90" t="s">
        <v>0</v>
      </c>
      <c r="G114" s="90" t="s">
        <v>53</v>
      </c>
      <c r="H114" s="90" t="s">
        <v>52</v>
      </c>
      <c r="I114" s="90" t="s">
        <v>1</v>
      </c>
      <c r="J114" s="90" t="s">
        <v>2</v>
      </c>
      <c r="K114" s="90" t="s">
        <v>37</v>
      </c>
      <c r="L114" s="90" t="s">
        <v>58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</row>
    <row r="115" spans="2:193" ht="47.25" customHeight="1">
      <c r="B115" s="101"/>
      <c r="C115" s="101"/>
      <c r="D115" s="106"/>
      <c r="E115" s="91"/>
      <c r="F115" s="91"/>
      <c r="G115" s="91"/>
      <c r="H115" s="91"/>
      <c r="I115" s="91"/>
      <c r="J115" s="91"/>
      <c r="K115" s="91"/>
      <c r="L115" s="91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</row>
    <row r="116" spans="2:193" ht="15">
      <c r="B116" s="64" t="s">
        <v>3</v>
      </c>
      <c r="C116" s="64" t="s">
        <v>31</v>
      </c>
      <c r="D116" s="58">
        <v>15503</v>
      </c>
      <c r="E116" s="58">
        <v>0</v>
      </c>
      <c r="F116" s="58">
        <v>0</v>
      </c>
      <c r="G116" s="58">
        <v>0</v>
      </c>
      <c r="H116" s="58">
        <v>1251</v>
      </c>
      <c r="I116" s="58">
        <v>275</v>
      </c>
      <c r="J116" s="59">
        <v>0</v>
      </c>
      <c r="K116" s="59">
        <v>1668</v>
      </c>
      <c r="L116" s="59">
        <v>8930</v>
      </c>
      <c r="M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</row>
    <row r="117" spans="2:193" ht="15">
      <c r="B117" s="5"/>
      <c r="C117" s="5" t="s">
        <v>59</v>
      </c>
      <c r="D117" s="9">
        <v>100</v>
      </c>
      <c r="E117" s="15">
        <f aca="true" t="shared" si="41" ref="E117:K117">(E116*100)/$D$116</f>
        <v>0</v>
      </c>
      <c r="F117" s="15">
        <f t="shared" si="41"/>
        <v>0</v>
      </c>
      <c r="G117" s="15">
        <f t="shared" si="41"/>
        <v>0</v>
      </c>
      <c r="H117" s="15">
        <f t="shared" si="41"/>
        <v>8.06940592143456</v>
      </c>
      <c r="I117" s="15">
        <f t="shared" si="41"/>
        <v>1.7738502225375734</v>
      </c>
      <c r="J117" s="16">
        <f t="shared" si="41"/>
        <v>0</v>
      </c>
      <c r="K117" s="16">
        <f t="shared" si="41"/>
        <v>10.759207895246082</v>
      </c>
      <c r="L117" s="16">
        <f>(L116*100)/$D$116</f>
        <v>57.6017544991292</v>
      </c>
      <c r="M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</row>
    <row r="118" spans="2:193" ht="15">
      <c r="B118" s="49" t="s">
        <v>4</v>
      </c>
      <c r="C118" s="4" t="s">
        <v>31</v>
      </c>
      <c r="D118" s="56">
        <v>10636</v>
      </c>
      <c r="E118" s="56">
        <v>0</v>
      </c>
      <c r="F118" s="56">
        <v>3522</v>
      </c>
      <c r="G118" s="56">
        <v>3962</v>
      </c>
      <c r="H118" s="56">
        <v>200</v>
      </c>
      <c r="I118" s="56">
        <v>5182</v>
      </c>
      <c r="J118" s="57">
        <v>2300</v>
      </c>
      <c r="K118" s="20">
        <v>2890</v>
      </c>
      <c r="L118" s="57">
        <v>660</v>
      </c>
      <c r="M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</row>
    <row r="119" spans="2:193" ht="15">
      <c r="B119" s="49"/>
      <c r="C119" s="4" t="s">
        <v>59</v>
      </c>
      <c r="D119" s="50">
        <v>100</v>
      </c>
      <c r="E119" s="52">
        <f aca="true" t="shared" si="42" ref="E119:K119">(E118*100)/$D$118</f>
        <v>0</v>
      </c>
      <c r="F119" s="52">
        <f t="shared" si="42"/>
        <v>33.113952613764575</v>
      </c>
      <c r="G119" s="52">
        <f t="shared" si="42"/>
        <v>37.25084618277548</v>
      </c>
      <c r="H119" s="52">
        <f t="shared" si="42"/>
        <v>1.8804061677322301</v>
      </c>
      <c r="I119" s="52">
        <f t="shared" si="42"/>
        <v>48.721323805942085</v>
      </c>
      <c r="J119" s="27">
        <f t="shared" si="42"/>
        <v>21.624670928920647</v>
      </c>
      <c r="K119" s="27">
        <f t="shared" si="42"/>
        <v>27.171869123730726</v>
      </c>
      <c r="L119" s="18">
        <f>(L118*100)/$D$118</f>
        <v>6.20534035351636</v>
      </c>
      <c r="M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</row>
    <row r="120" spans="2:193" ht="15">
      <c r="B120" s="5" t="s">
        <v>5</v>
      </c>
      <c r="C120" s="5" t="s">
        <v>31</v>
      </c>
      <c r="D120" s="21">
        <v>1464</v>
      </c>
      <c r="E120" s="21">
        <v>100</v>
      </c>
      <c r="F120" s="21">
        <v>346</v>
      </c>
      <c r="G120" s="21">
        <v>0</v>
      </c>
      <c r="H120" s="21">
        <v>260</v>
      </c>
      <c r="I120" s="21">
        <v>0</v>
      </c>
      <c r="J120" s="19">
        <v>0</v>
      </c>
      <c r="K120" s="19">
        <v>995</v>
      </c>
      <c r="L120" s="19">
        <v>48</v>
      </c>
      <c r="M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</row>
    <row r="121" spans="2:193" ht="15">
      <c r="B121" s="5"/>
      <c r="C121" s="5" t="s">
        <v>59</v>
      </c>
      <c r="D121" s="9">
        <v>100</v>
      </c>
      <c r="E121" s="15">
        <f aca="true" t="shared" si="43" ref="E121:K121">(E120*100)/$D$120</f>
        <v>6.830601092896175</v>
      </c>
      <c r="F121" s="15">
        <f t="shared" si="43"/>
        <v>23.633879781420767</v>
      </c>
      <c r="G121" s="15">
        <f t="shared" si="43"/>
        <v>0</v>
      </c>
      <c r="H121" s="15">
        <f t="shared" si="43"/>
        <v>17.759562841530055</v>
      </c>
      <c r="I121" s="15">
        <f t="shared" si="43"/>
        <v>0</v>
      </c>
      <c r="J121" s="16">
        <f t="shared" si="43"/>
        <v>0</v>
      </c>
      <c r="K121" s="16">
        <f t="shared" si="43"/>
        <v>67.96448087431693</v>
      </c>
      <c r="L121" s="16">
        <f>(L120*100)/$D$120</f>
        <v>3.278688524590164</v>
      </c>
      <c r="M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</row>
    <row r="122" spans="2:193" ht="15">
      <c r="B122" s="4" t="s">
        <v>39</v>
      </c>
      <c r="C122" s="4" t="s">
        <v>31</v>
      </c>
      <c r="D122" s="22">
        <v>17476</v>
      </c>
      <c r="E122" s="22">
        <v>690</v>
      </c>
      <c r="F122" s="22">
        <v>5800</v>
      </c>
      <c r="G122" s="22">
        <v>0</v>
      </c>
      <c r="H122" s="22">
        <v>6300</v>
      </c>
      <c r="I122" s="22">
        <v>2035</v>
      </c>
      <c r="J122" s="20">
        <v>360</v>
      </c>
      <c r="K122" s="20">
        <v>12941</v>
      </c>
      <c r="L122" s="20">
        <v>690</v>
      </c>
      <c r="M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</row>
    <row r="123" spans="2:193" ht="15">
      <c r="B123" s="4"/>
      <c r="C123" s="4" t="s">
        <v>59</v>
      </c>
      <c r="D123" s="13">
        <v>100</v>
      </c>
      <c r="E123" s="17">
        <f aca="true" t="shared" si="44" ref="E123:L123">(E122*100)/$D$122</f>
        <v>3.9482719157701993</v>
      </c>
      <c r="F123" s="17">
        <f t="shared" si="44"/>
        <v>33.18837262531472</v>
      </c>
      <c r="G123" s="17">
        <f t="shared" si="44"/>
        <v>0</v>
      </c>
      <c r="H123" s="17">
        <f t="shared" si="44"/>
        <v>36.049439230945296</v>
      </c>
      <c r="I123" s="17">
        <f t="shared" si="44"/>
        <v>11.644541084916456</v>
      </c>
      <c r="J123" s="18">
        <f t="shared" si="44"/>
        <v>2.0599679560540167</v>
      </c>
      <c r="K123" s="18">
        <f t="shared" si="44"/>
        <v>74.05012588693064</v>
      </c>
      <c r="L123" s="18">
        <f t="shared" si="44"/>
        <v>3.9482719157701993</v>
      </c>
      <c r="M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</row>
    <row r="124" spans="2:193" ht="15">
      <c r="B124" s="5" t="s">
        <v>12</v>
      </c>
      <c r="C124" s="5" t="s">
        <v>31</v>
      </c>
      <c r="D124" s="21">
        <v>605</v>
      </c>
      <c r="E124" s="21">
        <v>0</v>
      </c>
      <c r="F124" s="21">
        <v>305</v>
      </c>
      <c r="G124" s="21">
        <v>0</v>
      </c>
      <c r="H124" s="21">
        <v>210</v>
      </c>
      <c r="I124" s="21">
        <v>0</v>
      </c>
      <c r="J124" s="19">
        <v>0</v>
      </c>
      <c r="K124" s="19">
        <v>360</v>
      </c>
      <c r="L124" s="19">
        <v>35</v>
      </c>
      <c r="M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</row>
    <row r="125" spans="2:193" ht="15">
      <c r="B125" s="5"/>
      <c r="C125" s="5" t="s">
        <v>59</v>
      </c>
      <c r="D125" s="9">
        <v>100</v>
      </c>
      <c r="E125" s="15">
        <f aca="true" t="shared" si="45" ref="E125:L125">(E124*100)/$D$124</f>
        <v>0</v>
      </c>
      <c r="F125" s="15">
        <f t="shared" si="45"/>
        <v>50.413223140495866</v>
      </c>
      <c r="G125" s="15">
        <f t="shared" si="45"/>
        <v>0</v>
      </c>
      <c r="H125" s="15">
        <f t="shared" si="45"/>
        <v>34.710743801652896</v>
      </c>
      <c r="I125" s="15">
        <f t="shared" si="45"/>
        <v>0</v>
      </c>
      <c r="J125" s="16">
        <f t="shared" si="45"/>
        <v>0</v>
      </c>
      <c r="K125" s="16">
        <f t="shared" si="45"/>
        <v>59.50413223140496</v>
      </c>
      <c r="L125" s="16">
        <f t="shared" si="45"/>
        <v>5.785123966942149</v>
      </c>
      <c r="M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</row>
    <row r="126" spans="2:193" ht="15">
      <c r="B126" s="4" t="s">
        <v>13</v>
      </c>
      <c r="C126" s="4" t="s">
        <v>31</v>
      </c>
      <c r="D126" s="22">
        <v>13212</v>
      </c>
      <c r="E126" s="22">
        <v>200</v>
      </c>
      <c r="F126" s="22">
        <v>2250</v>
      </c>
      <c r="G126" s="22">
        <v>1015</v>
      </c>
      <c r="H126" s="22">
        <v>2022</v>
      </c>
      <c r="I126" s="22">
        <v>0</v>
      </c>
      <c r="J126" s="20">
        <v>950</v>
      </c>
      <c r="K126" s="20">
        <v>1840</v>
      </c>
      <c r="L126" s="20">
        <v>8015</v>
      </c>
      <c r="M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</row>
    <row r="127" spans="2:193" ht="15">
      <c r="B127" s="4"/>
      <c r="C127" s="4" t="s">
        <v>59</v>
      </c>
      <c r="D127" s="13">
        <v>100</v>
      </c>
      <c r="E127" s="17">
        <f aca="true" t="shared" si="46" ref="E127:L127">(E126*100)/$D$126</f>
        <v>1.5137753557372087</v>
      </c>
      <c r="F127" s="17">
        <f t="shared" si="46"/>
        <v>17.029972752043598</v>
      </c>
      <c r="G127" s="17">
        <f t="shared" si="46"/>
        <v>7.682409930366334</v>
      </c>
      <c r="H127" s="17">
        <f t="shared" si="46"/>
        <v>15.304268846503179</v>
      </c>
      <c r="I127" s="17">
        <f t="shared" si="46"/>
        <v>0</v>
      </c>
      <c r="J127" s="18">
        <f t="shared" si="46"/>
        <v>7.190432939751741</v>
      </c>
      <c r="K127" s="18">
        <f t="shared" si="46"/>
        <v>13.92673327278232</v>
      </c>
      <c r="L127" s="18">
        <f t="shared" si="46"/>
        <v>60.66454738116863</v>
      </c>
      <c r="M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</row>
    <row r="128" spans="2:193" ht="15">
      <c r="B128" s="5" t="s">
        <v>42</v>
      </c>
      <c r="C128" s="5" t="s">
        <v>31</v>
      </c>
      <c r="D128" s="21">
        <v>19769</v>
      </c>
      <c r="E128" s="21">
        <v>1800</v>
      </c>
      <c r="F128" s="21">
        <v>2800</v>
      </c>
      <c r="G128" s="21">
        <v>190</v>
      </c>
      <c r="H128" s="21">
        <v>5145</v>
      </c>
      <c r="I128" s="21">
        <v>4000</v>
      </c>
      <c r="J128" s="19">
        <v>0</v>
      </c>
      <c r="K128" s="19">
        <v>11767</v>
      </c>
      <c r="L128" s="19">
        <v>7002</v>
      </c>
      <c r="M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</row>
    <row r="129" spans="2:193" ht="15">
      <c r="B129" s="5"/>
      <c r="C129" s="5" t="s">
        <v>59</v>
      </c>
      <c r="D129" s="9">
        <v>100</v>
      </c>
      <c r="E129" s="15">
        <f aca="true" t="shared" si="47" ref="E129:L129">(E128*100)/$D$128</f>
        <v>9.105164651727453</v>
      </c>
      <c r="F129" s="15">
        <f t="shared" si="47"/>
        <v>14.163589458242702</v>
      </c>
      <c r="G129" s="15">
        <f t="shared" si="47"/>
        <v>0.9611007132378977</v>
      </c>
      <c r="H129" s="15">
        <f t="shared" si="47"/>
        <v>26.025595629520968</v>
      </c>
      <c r="I129" s="15">
        <f t="shared" si="47"/>
        <v>20.233699226061006</v>
      </c>
      <c r="J129" s="16">
        <f t="shared" si="47"/>
        <v>0</v>
      </c>
      <c r="K129" s="16">
        <f t="shared" si="47"/>
        <v>59.52248469826496</v>
      </c>
      <c r="L129" s="16">
        <f t="shared" si="47"/>
        <v>35.41909049521979</v>
      </c>
      <c r="M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</row>
    <row r="130" spans="2:193" ht="15">
      <c r="B130" s="4" t="s">
        <v>43</v>
      </c>
      <c r="C130" s="4" t="s">
        <v>31</v>
      </c>
      <c r="D130" s="22">
        <v>1482</v>
      </c>
      <c r="E130" s="22">
        <v>0</v>
      </c>
      <c r="F130" s="22">
        <v>123</v>
      </c>
      <c r="G130" s="22">
        <v>94</v>
      </c>
      <c r="H130" s="22">
        <v>390</v>
      </c>
      <c r="I130" s="22">
        <v>220</v>
      </c>
      <c r="J130" s="20">
        <v>0</v>
      </c>
      <c r="K130" s="20">
        <v>403</v>
      </c>
      <c r="L130" s="20">
        <v>964</v>
      </c>
      <c r="M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</row>
    <row r="131" spans="2:193" ht="15">
      <c r="B131" s="4"/>
      <c r="C131" s="4" t="s">
        <v>59</v>
      </c>
      <c r="D131" s="13">
        <v>100</v>
      </c>
      <c r="E131" s="17">
        <f aca="true" t="shared" si="48" ref="E131:L131">(E130*100)/$D$130</f>
        <v>0</v>
      </c>
      <c r="F131" s="17">
        <f t="shared" si="48"/>
        <v>8.299595141700404</v>
      </c>
      <c r="G131" s="17">
        <f t="shared" si="48"/>
        <v>6.342780026990553</v>
      </c>
      <c r="H131" s="17">
        <f t="shared" si="48"/>
        <v>26.31578947368421</v>
      </c>
      <c r="I131" s="17">
        <f t="shared" si="48"/>
        <v>14.84480431848853</v>
      </c>
      <c r="J131" s="18">
        <f t="shared" si="48"/>
        <v>0</v>
      </c>
      <c r="K131" s="18">
        <f t="shared" si="48"/>
        <v>27.19298245614035</v>
      </c>
      <c r="L131" s="18">
        <f t="shared" si="48"/>
        <v>65.0472334682861</v>
      </c>
      <c r="M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</row>
    <row r="132" spans="2:193" ht="15">
      <c r="B132" s="5" t="s">
        <v>44</v>
      </c>
      <c r="C132" s="5" t="s">
        <v>31</v>
      </c>
      <c r="D132" s="21">
        <v>953</v>
      </c>
      <c r="E132" s="21">
        <v>0</v>
      </c>
      <c r="F132" s="21">
        <v>58</v>
      </c>
      <c r="G132" s="21">
        <v>0</v>
      </c>
      <c r="H132" s="21">
        <v>0</v>
      </c>
      <c r="I132" s="21">
        <v>0</v>
      </c>
      <c r="J132" s="19">
        <v>0</v>
      </c>
      <c r="K132" s="19">
        <v>189</v>
      </c>
      <c r="L132" s="19">
        <v>753</v>
      </c>
      <c r="M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</row>
    <row r="133" spans="2:193" ht="15">
      <c r="B133" s="5"/>
      <c r="C133" s="5" t="s">
        <v>59</v>
      </c>
      <c r="D133" s="9">
        <v>100</v>
      </c>
      <c r="E133" s="15">
        <f aca="true" t="shared" si="49" ref="E133:L133">(E132*100)/$D$132</f>
        <v>0</v>
      </c>
      <c r="F133" s="15">
        <f t="shared" si="49"/>
        <v>6.08604407135362</v>
      </c>
      <c r="G133" s="15">
        <f t="shared" si="49"/>
        <v>0</v>
      </c>
      <c r="H133" s="15">
        <f t="shared" si="49"/>
        <v>0</v>
      </c>
      <c r="I133" s="15">
        <f t="shared" si="49"/>
        <v>0</v>
      </c>
      <c r="J133" s="16">
        <f t="shared" si="49"/>
        <v>0</v>
      </c>
      <c r="K133" s="16">
        <f t="shared" si="49"/>
        <v>19.832109129066108</v>
      </c>
      <c r="L133" s="16">
        <f t="shared" si="49"/>
        <v>79.01364113326338</v>
      </c>
      <c r="M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</row>
    <row r="134" spans="2:193" ht="15">
      <c r="B134" s="4" t="s">
        <v>45</v>
      </c>
      <c r="C134" s="4" t="s">
        <v>31</v>
      </c>
      <c r="D134" s="22">
        <v>9261</v>
      </c>
      <c r="E134" s="22">
        <v>1585</v>
      </c>
      <c r="F134" s="22">
        <v>380</v>
      </c>
      <c r="G134" s="22">
        <v>210</v>
      </c>
      <c r="H134" s="22">
        <v>4905</v>
      </c>
      <c r="I134" s="22">
        <v>0</v>
      </c>
      <c r="J134" s="20">
        <v>180</v>
      </c>
      <c r="K134" s="20">
        <v>2580</v>
      </c>
      <c r="L134" s="20">
        <v>1586</v>
      </c>
      <c r="M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</row>
    <row r="135" spans="2:193" ht="15">
      <c r="B135" s="4"/>
      <c r="C135" s="4" t="s">
        <v>59</v>
      </c>
      <c r="D135" s="13">
        <v>100</v>
      </c>
      <c r="E135" s="17">
        <f aca="true" t="shared" si="50" ref="E135:L135">(E134*100)/$D$134</f>
        <v>17.11478242090487</v>
      </c>
      <c r="F135" s="17">
        <f t="shared" si="50"/>
        <v>4.103228593024512</v>
      </c>
      <c r="G135" s="17">
        <f t="shared" si="50"/>
        <v>2.2675736961451247</v>
      </c>
      <c r="H135" s="17">
        <f t="shared" si="50"/>
        <v>52.964042759961124</v>
      </c>
      <c r="I135" s="17">
        <f t="shared" si="50"/>
        <v>0</v>
      </c>
      <c r="J135" s="18">
        <f t="shared" si="50"/>
        <v>1.9436345966958213</v>
      </c>
      <c r="K135" s="18">
        <f t="shared" si="50"/>
        <v>27.858762552640105</v>
      </c>
      <c r="L135" s="18">
        <f t="shared" si="50"/>
        <v>17.125580390886512</v>
      </c>
      <c r="M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</row>
    <row r="136" spans="2:193" ht="15">
      <c r="B136" s="5" t="s">
        <v>14</v>
      </c>
      <c r="C136" s="5" t="s">
        <v>31</v>
      </c>
      <c r="D136" s="21">
        <v>53254</v>
      </c>
      <c r="E136" s="21">
        <v>3400</v>
      </c>
      <c r="F136" s="21">
        <v>16991</v>
      </c>
      <c r="G136" s="21">
        <v>1215</v>
      </c>
      <c r="H136" s="21">
        <v>8505</v>
      </c>
      <c r="I136" s="21">
        <v>0</v>
      </c>
      <c r="J136" s="19">
        <v>850</v>
      </c>
      <c r="K136" s="19">
        <v>27051</v>
      </c>
      <c r="L136" s="19">
        <v>18803</v>
      </c>
      <c r="M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</row>
    <row r="137" spans="2:193" ht="15">
      <c r="B137" s="5"/>
      <c r="C137" s="5" t="s">
        <v>59</v>
      </c>
      <c r="D137" s="9">
        <v>100</v>
      </c>
      <c r="E137" s="15">
        <f aca="true" t="shared" si="51" ref="E137:L137">(E136*100)/$D$136</f>
        <v>6.384496939197056</v>
      </c>
      <c r="F137" s="15">
        <f t="shared" si="51"/>
        <v>31.90558455702858</v>
      </c>
      <c r="G137" s="15">
        <f t="shared" si="51"/>
        <v>2.281518759154242</v>
      </c>
      <c r="H137" s="15">
        <f t="shared" si="51"/>
        <v>15.970631314079693</v>
      </c>
      <c r="I137" s="15">
        <f t="shared" si="51"/>
        <v>0</v>
      </c>
      <c r="J137" s="16">
        <f t="shared" si="51"/>
        <v>1.596124234799264</v>
      </c>
      <c r="K137" s="16">
        <f t="shared" si="51"/>
        <v>50.79618432418222</v>
      </c>
      <c r="L137" s="16">
        <f t="shared" si="51"/>
        <v>35.30814586697713</v>
      </c>
      <c r="M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</row>
    <row r="138" spans="2:193" ht="15">
      <c r="B138" s="4" t="s">
        <v>46</v>
      </c>
      <c r="C138" s="4" t="s">
        <v>31</v>
      </c>
      <c r="D138" s="22">
        <v>21563</v>
      </c>
      <c r="E138" s="22">
        <v>0</v>
      </c>
      <c r="F138" s="22">
        <v>2575</v>
      </c>
      <c r="G138" s="22">
        <v>1070</v>
      </c>
      <c r="H138" s="22">
        <v>0</v>
      </c>
      <c r="I138" s="22">
        <v>1570</v>
      </c>
      <c r="J138" s="20">
        <v>2300</v>
      </c>
      <c r="K138" s="20">
        <v>7260</v>
      </c>
      <c r="L138" s="20">
        <v>9188</v>
      </c>
      <c r="M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</row>
    <row r="139" spans="2:193" ht="15">
      <c r="B139" s="4"/>
      <c r="C139" s="4" t="s">
        <v>59</v>
      </c>
      <c r="D139" s="13">
        <v>100</v>
      </c>
      <c r="E139" s="17">
        <f aca="true" t="shared" si="52" ref="E139:L139">(E138*100)/$D$138</f>
        <v>0</v>
      </c>
      <c r="F139" s="17">
        <f t="shared" si="52"/>
        <v>11.941752075314195</v>
      </c>
      <c r="G139" s="17">
        <f t="shared" si="52"/>
        <v>4.9622037749849275</v>
      </c>
      <c r="H139" s="17">
        <f t="shared" si="52"/>
        <v>0</v>
      </c>
      <c r="I139" s="17">
        <f t="shared" si="52"/>
        <v>7.280990585725548</v>
      </c>
      <c r="J139" s="18">
        <f t="shared" si="52"/>
        <v>10.666419329406855</v>
      </c>
      <c r="K139" s="18">
        <f t="shared" si="52"/>
        <v>33.66878449195381</v>
      </c>
      <c r="L139" s="18">
        <f t="shared" si="52"/>
        <v>42.61002643416964</v>
      </c>
      <c r="M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</row>
    <row r="140" spans="2:193" ht="15">
      <c r="B140" s="5" t="s">
        <v>16</v>
      </c>
      <c r="C140" s="5" t="s">
        <v>31</v>
      </c>
      <c r="D140" s="21">
        <v>51038</v>
      </c>
      <c r="E140" s="21">
        <v>1867</v>
      </c>
      <c r="F140" s="21">
        <v>20667</v>
      </c>
      <c r="G140" s="21">
        <v>3330</v>
      </c>
      <c r="H140" s="21">
        <v>13380</v>
      </c>
      <c r="I140" s="21">
        <v>3760</v>
      </c>
      <c r="J140" s="19">
        <v>5000</v>
      </c>
      <c r="K140" s="19">
        <v>47021</v>
      </c>
      <c r="L140" s="19">
        <v>137</v>
      </c>
      <c r="M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</row>
    <row r="141" spans="2:193" ht="15">
      <c r="B141" s="5"/>
      <c r="C141" s="5" t="s">
        <v>59</v>
      </c>
      <c r="D141" s="9">
        <v>100</v>
      </c>
      <c r="E141" s="15">
        <f aca="true" t="shared" si="53" ref="E141:L141">(E140*100)/$D$140</f>
        <v>3.658058701359771</v>
      </c>
      <c r="F141" s="15">
        <f t="shared" si="53"/>
        <v>40.49335789019946</v>
      </c>
      <c r="G141" s="15">
        <f t="shared" si="53"/>
        <v>6.524550335044476</v>
      </c>
      <c r="H141" s="15">
        <f t="shared" si="53"/>
        <v>26.215760805674204</v>
      </c>
      <c r="I141" s="15">
        <f t="shared" si="53"/>
        <v>7.367059837767938</v>
      </c>
      <c r="J141" s="16">
        <f t="shared" si="53"/>
        <v>9.796622124691407</v>
      </c>
      <c r="K141" s="16">
        <f t="shared" si="53"/>
        <v>92.12939378502293</v>
      </c>
      <c r="L141" s="16">
        <f t="shared" si="53"/>
        <v>0.2684274462165445</v>
      </c>
      <c r="M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</row>
    <row r="142" spans="2:193" ht="15">
      <c r="B142" s="4" t="s">
        <v>17</v>
      </c>
      <c r="C142" s="4" t="s">
        <v>31</v>
      </c>
      <c r="D142" s="22">
        <v>4113</v>
      </c>
      <c r="E142" s="22">
        <v>0</v>
      </c>
      <c r="F142" s="22">
        <v>0</v>
      </c>
      <c r="G142" s="22">
        <v>138</v>
      </c>
      <c r="H142" s="22">
        <v>1631</v>
      </c>
      <c r="I142" s="22">
        <v>0</v>
      </c>
      <c r="J142" s="20">
        <v>0</v>
      </c>
      <c r="K142" s="20">
        <v>3935</v>
      </c>
      <c r="L142" s="20">
        <v>2507</v>
      </c>
      <c r="M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</row>
    <row r="143" spans="2:193" ht="15">
      <c r="B143" s="4"/>
      <c r="C143" s="4" t="s">
        <v>59</v>
      </c>
      <c r="D143" s="13">
        <v>100</v>
      </c>
      <c r="E143" s="17">
        <f aca="true" t="shared" si="54" ref="E143:L143">(E142*100)/$D$142</f>
        <v>0</v>
      </c>
      <c r="F143" s="17">
        <f t="shared" si="54"/>
        <v>0</v>
      </c>
      <c r="G143" s="17">
        <f t="shared" si="54"/>
        <v>3.3552151714077314</v>
      </c>
      <c r="H143" s="17">
        <f t="shared" si="54"/>
        <v>39.654753221492825</v>
      </c>
      <c r="I143" s="17">
        <f t="shared" si="54"/>
        <v>0</v>
      </c>
      <c r="J143" s="18">
        <f t="shared" si="54"/>
        <v>0</v>
      </c>
      <c r="K143" s="18">
        <f t="shared" si="54"/>
        <v>95.67225869195235</v>
      </c>
      <c r="L143" s="18">
        <f t="shared" si="54"/>
        <v>60.953075613907124</v>
      </c>
      <c r="M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</row>
    <row r="144" spans="2:193" ht="15">
      <c r="B144" s="5" t="s">
        <v>19</v>
      </c>
      <c r="C144" s="5" t="s">
        <v>31</v>
      </c>
      <c r="D144" s="21">
        <v>8835</v>
      </c>
      <c r="E144" s="21">
        <v>420</v>
      </c>
      <c r="F144" s="21">
        <v>0</v>
      </c>
      <c r="G144" s="21">
        <v>420</v>
      </c>
      <c r="H144" s="21">
        <v>495</v>
      </c>
      <c r="I144" s="21">
        <v>0</v>
      </c>
      <c r="J144" s="19">
        <v>160</v>
      </c>
      <c r="K144" s="19">
        <v>2040</v>
      </c>
      <c r="L144" s="19">
        <v>5800</v>
      </c>
      <c r="M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</row>
    <row r="145" spans="2:193" ht="15">
      <c r="B145" s="5"/>
      <c r="C145" s="5" t="s">
        <v>59</v>
      </c>
      <c r="D145" s="9">
        <v>100</v>
      </c>
      <c r="E145" s="15">
        <f aca="true" t="shared" si="55" ref="E145:L145">(E144*100)/$D$144</f>
        <v>4.753820033955857</v>
      </c>
      <c r="F145" s="15">
        <f t="shared" si="55"/>
        <v>0</v>
      </c>
      <c r="G145" s="15">
        <f t="shared" si="55"/>
        <v>4.753820033955857</v>
      </c>
      <c r="H145" s="15">
        <f t="shared" si="55"/>
        <v>5.602716468590832</v>
      </c>
      <c r="I145" s="15">
        <f t="shared" si="55"/>
        <v>0</v>
      </c>
      <c r="J145" s="16">
        <f t="shared" si="55"/>
        <v>1.8109790605546123</v>
      </c>
      <c r="K145" s="16">
        <f t="shared" si="55"/>
        <v>23.08998302207131</v>
      </c>
      <c r="L145" s="16">
        <f t="shared" si="55"/>
        <v>65.6479909451047</v>
      </c>
      <c r="M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</row>
    <row r="146" spans="2:193" ht="15">
      <c r="B146" s="4" t="s">
        <v>20</v>
      </c>
      <c r="C146" s="4" t="s">
        <v>31</v>
      </c>
      <c r="D146" s="22">
        <v>14483</v>
      </c>
      <c r="E146" s="22">
        <v>2082</v>
      </c>
      <c r="F146" s="22">
        <v>60</v>
      </c>
      <c r="G146" s="22">
        <v>51</v>
      </c>
      <c r="H146" s="22">
        <v>3833</v>
      </c>
      <c r="I146" s="22">
        <v>0</v>
      </c>
      <c r="J146" s="20">
        <v>10</v>
      </c>
      <c r="K146" s="20">
        <v>9040</v>
      </c>
      <c r="L146" s="20">
        <v>7413</v>
      </c>
      <c r="M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</row>
    <row r="147" spans="2:193" ht="15">
      <c r="B147" s="4"/>
      <c r="C147" s="4" t="s">
        <v>59</v>
      </c>
      <c r="D147" s="13">
        <v>100</v>
      </c>
      <c r="E147" s="17">
        <f aca="true" t="shared" si="56" ref="E147:L147">(E146*100)/$D$146</f>
        <v>14.375474694469379</v>
      </c>
      <c r="F147" s="17">
        <f t="shared" si="56"/>
        <v>0.41427880963888697</v>
      </c>
      <c r="G147" s="17">
        <f t="shared" si="56"/>
        <v>0.35213698819305395</v>
      </c>
      <c r="H147" s="17">
        <f t="shared" si="56"/>
        <v>26.465511289097563</v>
      </c>
      <c r="I147" s="17">
        <f t="shared" si="56"/>
        <v>0</v>
      </c>
      <c r="J147" s="18">
        <f t="shared" si="56"/>
        <v>0.06904646827314782</v>
      </c>
      <c r="K147" s="18">
        <f t="shared" si="56"/>
        <v>62.41800731892564</v>
      </c>
      <c r="L147" s="18">
        <f t="shared" si="56"/>
        <v>51.18414693088449</v>
      </c>
      <c r="M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</row>
    <row r="148" spans="2:193" ht="15">
      <c r="B148" s="5" t="s">
        <v>48</v>
      </c>
      <c r="C148" s="5" t="s">
        <v>31</v>
      </c>
      <c r="D148" s="21">
        <v>1443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19">
        <v>0</v>
      </c>
      <c r="K148" s="19">
        <v>15</v>
      </c>
      <c r="L148" s="19">
        <v>1427</v>
      </c>
      <c r="M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</row>
    <row r="149" spans="2:193" ht="15">
      <c r="B149" s="5"/>
      <c r="C149" s="5" t="s">
        <v>59</v>
      </c>
      <c r="D149" s="9">
        <v>100</v>
      </c>
      <c r="E149" s="15">
        <f aca="true" t="shared" si="57" ref="E149:L149">(E148*100)/$D$148</f>
        <v>0</v>
      </c>
      <c r="F149" s="15">
        <f t="shared" si="57"/>
        <v>0</v>
      </c>
      <c r="G149" s="15">
        <f t="shared" si="57"/>
        <v>0</v>
      </c>
      <c r="H149" s="15">
        <f t="shared" si="57"/>
        <v>0</v>
      </c>
      <c r="I149" s="15">
        <f t="shared" si="57"/>
        <v>0</v>
      </c>
      <c r="J149" s="16">
        <f t="shared" si="57"/>
        <v>0</v>
      </c>
      <c r="K149" s="16">
        <f t="shared" si="57"/>
        <v>1.0395010395010396</v>
      </c>
      <c r="L149" s="16">
        <f t="shared" si="57"/>
        <v>98.8911988911989</v>
      </c>
      <c r="M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</row>
    <row r="150" spans="2:193" ht="15">
      <c r="B150" s="4" t="s">
        <v>22</v>
      </c>
      <c r="C150" s="4" t="s">
        <v>31</v>
      </c>
      <c r="D150" s="22">
        <v>41899</v>
      </c>
      <c r="E150" s="22">
        <v>12153</v>
      </c>
      <c r="F150" s="22">
        <v>18643</v>
      </c>
      <c r="G150" s="22">
        <v>0</v>
      </c>
      <c r="H150" s="22">
        <v>5902</v>
      </c>
      <c r="I150" s="22">
        <v>1654</v>
      </c>
      <c r="J150" s="20">
        <v>12788</v>
      </c>
      <c r="K150" s="20">
        <v>17842</v>
      </c>
      <c r="L150" s="20">
        <v>21527</v>
      </c>
      <c r="M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</row>
    <row r="151" spans="2:193" ht="15">
      <c r="B151" s="4"/>
      <c r="C151" s="4" t="s">
        <v>59</v>
      </c>
      <c r="D151" s="13">
        <v>100</v>
      </c>
      <c r="E151" s="17">
        <f aca="true" t="shared" si="58" ref="E151:L151">(E150*100)/$D$150</f>
        <v>29.005465524236854</v>
      </c>
      <c r="F151" s="17">
        <f t="shared" si="58"/>
        <v>44.49509534833767</v>
      </c>
      <c r="G151" s="17">
        <f t="shared" si="58"/>
        <v>0</v>
      </c>
      <c r="H151" s="17">
        <f t="shared" si="58"/>
        <v>14.08625504188644</v>
      </c>
      <c r="I151" s="17">
        <f t="shared" si="58"/>
        <v>3.947588247929545</v>
      </c>
      <c r="J151" s="18">
        <f t="shared" si="58"/>
        <v>30.52101482135612</v>
      </c>
      <c r="K151" s="18">
        <f t="shared" si="58"/>
        <v>42.58335521134156</v>
      </c>
      <c r="L151" s="18">
        <f t="shared" si="58"/>
        <v>51.378314518246256</v>
      </c>
      <c r="M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</row>
    <row r="152" spans="2:193" ht="15">
      <c r="B152" s="5" t="s">
        <v>23</v>
      </c>
      <c r="C152" s="5" t="s">
        <v>31</v>
      </c>
      <c r="D152" s="21">
        <v>3702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19">
        <v>0</v>
      </c>
      <c r="K152" s="19">
        <v>1090</v>
      </c>
      <c r="L152" s="19">
        <v>2467</v>
      </c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</row>
    <row r="153" spans="2:193" ht="15">
      <c r="B153" s="5"/>
      <c r="C153" s="5" t="s">
        <v>59</v>
      </c>
      <c r="D153" s="9">
        <v>100</v>
      </c>
      <c r="E153" s="15">
        <f aca="true" t="shared" si="59" ref="E153:L153">(E152*100)/$D$152</f>
        <v>0</v>
      </c>
      <c r="F153" s="15">
        <f t="shared" si="59"/>
        <v>0</v>
      </c>
      <c r="G153" s="15">
        <f t="shared" si="59"/>
        <v>0</v>
      </c>
      <c r="H153" s="15">
        <f t="shared" si="59"/>
        <v>0</v>
      </c>
      <c r="I153" s="15">
        <f t="shared" si="59"/>
        <v>0</v>
      </c>
      <c r="J153" s="16">
        <f t="shared" si="59"/>
        <v>0</v>
      </c>
      <c r="K153" s="16">
        <f t="shared" si="59"/>
        <v>29.443544030253918</v>
      </c>
      <c r="L153" s="16">
        <f t="shared" si="59"/>
        <v>66.63965424095083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</row>
    <row r="154" spans="2:193" ht="15">
      <c r="B154" s="4" t="s">
        <v>24</v>
      </c>
      <c r="C154" s="4" t="s">
        <v>31</v>
      </c>
      <c r="D154" s="22">
        <v>6361</v>
      </c>
      <c r="E154" s="22">
        <v>0</v>
      </c>
      <c r="F154" s="22">
        <v>0</v>
      </c>
      <c r="G154" s="22">
        <v>170</v>
      </c>
      <c r="H154" s="22">
        <v>0</v>
      </c>
      <c r="I154" s="22">
        <v>0</v>
      </c>
      <c r="J154" s="20">
        <v>0</v>
      </c>
      <c r="K154" s="20">
        <v>1082</v>
      </c>
      <c r="L154" s="20">
        <v>2809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</row>
    <row r="155" spans="2:193" ht="15">
      <c r="B155" s="4"/>
      <c r="C155" s="4" t="s">
        <v>59</v>
      </c>
      <c r="D155" s="13">
        <v>100</v>
      </c>
      <c r="E155" s="17">
        <f aca="true" t="shared" si="60" ref="E155:L155">(E154*100)/$D$154</f>
        <v>0</v>
      </c>
      <c r="F155" s="17">
        <f t="shared" si="60"/>
        <v>0</v>
      </c>
      <c r="G155" s="17">
        <f t="shared" si="60"/>
        <v>2.672535764816853</v>
      </c>
      <c r="H155" s="17">
        <f t="shared" si="60"/>
        <v>0</v>
      </c>
      <c r="I155" s="17">
        <f t="shared" si="60"/>
        <v>0</v>
      </c>
      <c r="J155" s="18">
        <f t="shared" si="60"/>
        <v>0</v>
      </c>
      <c r="K155" s="18">
        <f t="shared" si="60"/>
        <v>17.009904103128438</v>
      </c>
      <c r="L155" s="18">
        <f t="shared" si="60"/>
        <v>44.15972331394435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</row>
    <row r="156" spans="2:193" ht="15">
      <c r="B156" s="5" t="s">
        <v>25</v>
      </c>
      <c r="C156" s="5" t="s">
        <v>31</v>
      </c>
      <c r="D156" s="21">
        <v>11919</v>
      </c>
      <c r="E156" s="21">
        <v>1520</v>
      </c>
      <c r="F156" s="21">
        <v>4733</v>
      </c>
      <c r="G156" s="21">
        <v>0</v>
      </c>
      <c r="H156" s="21">
        <v>6803</v>
      </c>
      <c r="I156" s="21">
        <v>0</v>
      </c>
      <c r="J156" s="19">
        <v>0</v>
      </c>
      <c r="K156" s="19">
        <v>3330</v>
      </c>
      <c r="L156" s="19">
        <v>3556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</row>
    <row r="157" spans="2:193" ht="15">
      <c r="B157" s="5"/>
      <c r="C157" s="5" t="s">
        <v>59</v>
      </c>
      <c r="D157" s="9">
        <v>100</v>
      </c>
      <c r="E157" s="15">
        <f aca="true" t="shared" si="61" ref="E157:L157">(E156*100)/$D$156</f>
        <v>12.752747713734374</v>
      </c>
      <c r="F157" s="15">
        <f t="shared" si="61"/>
        <v>39.70970719020052</v>
      </c>
      <c r="G157" s="15">
        <f t="shared" si="61"/>
        <v>0</v>
      </c>
      <c r="H157" s="15">
        <f t="shared" si="61"/>
        <v>57.07693598456246</v>
      </c>
      <c r="I157" s="15">
        <f t="shared" si="61"/>
        <v>0</v>
      </c>
      <c r="J157" s="16">
        <f t="shared" si="61"/>
        <v>0</v>
      </c>
      <c r="K157" s="16">
        <f t="shared" si="61"/>
        <v>27.938585451799646</v>
      </c>
      <c r="L157" s="16">
        <f t="shared" si="61"/>
        <v>29.834717677657522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</row>
    <row r="158" spans="2:193" ht="15">
      <c r="B158" s="4" t="s">
        <v>27</v>
      </c>
      <c r="C158" s="4" t="s">
        <v>31</v>
      </c>
      <c r="D158" s="22">
        <v>11128</v>
      </c>
      <c r="E158" s="22">
        <v>800</v>
      </c>
      <c r="F158" s="22">
        <v>1175</v>
      </c>
      <c r="G158" s="22">
        <v>46</v>
      </c>
      <c r="H158" s="22">
        <v>1945</v>
      </c>
      <c r="I158" s="22">
        <v>210</v>
      </c>
      <c r="J158" s="20">
        <v>60</v>
      </c>
      <c r="K158" s="20">
        <v>7382</v>
      </c>
      <c r="L158" s="20">
        <v>1855</v>
      </c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</row>
    <row r="159" spans="2:193" ht="15">
      <c r="B159" s="4"/>
      <c r="C159" s="4" t="s">
        <v>59</v>
      </c>
      <c r="D159" s="13">
        <v>100</v>
      </c>
      <c r="E159" s="17">
        <f aca="true" t="shared" si="62" ref="E159:L159">(E158*100)/$D$158</f>
        <v>7.1890726096333575</v>
      </c>
      <c r="F159" s="17">
        <f t="shared" si="62"/>
        <v>10.558950395398993</v>
      </c>
      <c r="G159" s="17">
        <f t="shared" si="62"/>
        <v>0.41337167505391803</v>
      </c>
      <c r="H159" s="17">
        <f t="shared" si="62"/>
        <v>17.4784327821711</v>
      </c>
      <c r="I159" s="17">
        <f t="shared" si="62"/>
        <v>1.8871315600287564</v>
      </c>
      <c r="J159" s="18">
        <f t="shared" si="62"/>
        <v>0.5391804457225018</v>
      </c>
      <c r="K159" s="18">
        <f t="shared" si="62"/>
        <v>66.3371675053918</v>
      </c>
      <c r="L159" s="18">
        <f t="shared" si="62"/>
        <v>16.669662113587346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</row>
    <row r="160" spans="2:193" ht="15">
      <c r="B160" s="5" t="s">
        <v>28</v>
      </c>
      <c r="C160" s="5" t="s">
        <v>31</v>
      </c>
      <c r="D160" s="21">
        <v>1757</v>
      </c>
      <c r="E160" s="21">
        <v>0</v>
      </c>
      <c r="F160" s="21">
        <v>0</v>
      </c>
      <c r="G160" s="21">
        <v>0</v>
      </c>
      <c r="H160" s="21">
        <v>628</v>
      </c>
      <c r="I160" s="21">
        <v>0</v>
      </c>
      <c r="J160" s="19">
        <v>0</v>
      </c>
      <c r="K160" s="19">
        <v>748</v>
      </c>
      <c r="L160" s="19">
        <v>1009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</row>
    <row r="161" spans="2:193" ht="15">
      <c r="B161" s="5"/>
      <c r="C161" s="5" t="s">
        <v>59</v>
      </c>
      <c r="D161" s="9">
        <v>100</v>
      </c>
      <c r="E161" s="15">
        <f aca="true" t="shared" si="63" ref="E161:L161">(E160*100)/$D$160</f>
        <v>0</v>
      </c>
      <c r="F161" s="15">
        <f t="shared" si="63"/>
        <v>0</v>
      </c>
      <c r="G161" s="15">
        <f t="shared" si="63"/>
        <v>0</v>
      </c>
      <c r="H161" s="15">
        <f t="shared" si="63"/>
        <v>35.74274331246443</v>
      </c>
      <c r="I161" s="15">
        <f t="shared" si="63"/>
        <v>0</v>
      </c>
      <c r="J161" s="16">
        <f t="shared" si="63"/>
        <v>0</v>
      </c>
      <c r="K161" s="16">
        <f t="shared" si="63"/>
        <v>42.57256687535572</v>
      </c>
      <c r="L161" s="16">
        <f t="shared" si="63"/>
        <v>57.42743312464428</v>
      </c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</row>
    <row r="162" spans="2:193" ht="15">
      <c r="B162" s="4" t="s">
        <v>49</v>
      </c>
      <c r="C162" s="4" t="s">
        <v>31</v>
      </c>
      <c r="D162" s="22">
        <v>2831</v>
      </c>
      <c r="E162" s="22">
        <v>0</v>
      </c>
      <c r="F162" s="22">
        <v>0</v>
      </c>
      <c r="G162" s="22">
        <v>82</v>
      </c>
      <c r="H162" s="22">
        <v>0</v>
      </c>
      <c r="I162" s="22">
        <v>0</v>
      </c>
      <c r="J162" s="20">
        <v>0</v>
      </c>
      <c r="K162" s="20">
        <v>0</v>
      </c>
      <c r="L162" s="20">
        <v>2749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</row>
    <row r="163" spans="2:193" ht="15">
      <c r="B163" s="4"/>
      <c r="C163" s="4" t="s">
        <v>59</v>
      </c>
      <c r="D163" s="13">
        <v>100</v>
      </c>
      <c r="E163" s="17">
        <f aca="true" t="shared" si="64" ref="E163:L163">(E162*100)/$D$162</f>
        <v>0</v>
      </c>
      <c r="F163" s="17">
        <f t="shared" si="64"/>
        <v>0</v>
      </c>
      <c r="G163" s="17">
        <f t="shared" si="64"/>
        <v>2.8965030024726244</v>
      </c>
      <c r="H163" s="17">
        <f t="shared" si="64"/>
        <v>0</v>
      </c>
      <c r="I163" s="17">
        <f t="shared" si="64"/>
        <v>0</v>
      </c>
      <c r="J163" s="18">
        <f t="shared" si="64"/>
        <v>0</v>
      </c>
      <c r="K163" s="18">
        <f t="shared" si="64"/>
        <v>0</v>
      </c>
      <c r="L163" s="18">
        <f t="shared" si="64"/>
        <v>97.10349699752737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</row>
    <row r="164" spans="2:193" ht="15">
      <c r="B164" s="85" t="s">
        <v>66</v>
      </c>
      <c r="C164" s="40" t="s">
        <v>31</v>
      </c>
      <c r="D164" s="41">
        <f>(D116+D118+D120+D122+D124+D126+D128+D130+D132+D134+D136+D138+D140+D142+D144+D146+D148+D150+D152+D154+D156+D158+D160+D162)</f>
        <v>324687</v>
      </c>
      <c r="E164" s="41">
        <f>(E116+E118+E120+E122+E124+E126+E128+E130+E132+E134+E136+E138+E140+E142+E144+E146+E148+E150+E152+E154+E156+E158+E160+E162)</f>
        <v>26617</v>
      </c>
      <c r="F164" s="41">
        <f aca="true" t="shared" si="65" ref="F164:L164">(F116+F118+F120+F122+F124+F126+F128+F130+F132+F134+F136+F138+F140+F142+F144+F146+F148+F150+F152+F154+F156+F158+F160+F162)</f>
        <v>80428</v>
      </c>
      <c r="G164" s="41">
        <f t="shared" si="65"/>
        <v>11993</v>
      </c>
      <c r="H164" s="41">
        <f t="shared" si="65"/>
        <v>63805</v>
      </c>
      <c r="I164" s="41">
        <f t="shared" si="65"/>
        <v>18906</v>
      </c>
      <c r="J164" s="41">
        <f t="shared" si="65"/>
        <v>24958</v>
      </c>
      <c r="K164" s="41">
        <f t="shared" si="65"/>
        <v>163469</v>
      </c>
      <c r="L164" s="41">
        <f t="shared" si="65"/>
        <v>109930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</row>
    <row r="165" spans="2:193" ht="15">
      <c r="B165" s="85"/>
      <c r="C165" s="40" t="s">
        <v>59</v>
      </c>
      <c r="D165" s="42">
        <v>100</v>
      </c>
      <c r="E165" s="40">
        <f>((E164*100)/D164)</f>
        <v>8.197741209226116</v>
      </c>
      <c r="F165" s="40">
        <f>((F164*100)/D164)</f>
        <v>24.77093323724079</v>
      </c>
      <c r="G165" s="40">
        <f>((G164*100)/D164)</f>
        <v>3.693711174146178</v>
      </c>
      <c r="H165" s="40">
        <f>((H164*100)/D164)</f>
        <v>19.651233341649036</v>
      </c>
      <c r="I165" s="40">
        <f>((I164*100)/D164)</f>
        <v>5.822838610723559</v>
      </c>
      <c r="J165" s="40">
        <f>((J164*100)/D164)</f>
        <v>7.686787583118511</v>
      </c>
      <c r="K165" s="40">
        <f>((K164*100)/D164)</f>
        <v>50.34664153477041</v>
      </c>
      <c r="L165" s="40">
        <f>((L164*100)/D164)</f>
        <v>33.85722249427911</v>
      </c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</row>
    <row r="166" spans="2:193" ht="15">
      <c r="B166" s="4" t="s">
        <v>6</v>
      </c>
      <c r="C166" s="4" t="s">
        <v>31</v>
      </c>
      <c r="D166" s="22">
        <v>5971</v>
      </c>
      <c r="E166" s="22">
        <v>0</v>
      </c>
      <c r="F166" s="22">
        <v>5626</v>
      </c>
      <c r="G166" s="22">
        <v>345</v>
      </c>
      <c r="H166" s="22">
        <v>0</v>
      </c>
      <c r="I166" s="22">
        <v>208</v>
      </c>
      <c r="J166" s="20">
        <v>0</v>
      </c>
      <c r="K166" s="20">
        <v>0</v>
      </c>
      <c r="L166" s="20">
        <v>210</v>
      </c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</row>
    <row r="167" spans="2:193" ht="15">
      <c r="B167" s="4"/>
      <c r="C167" s="4" t="s">
        <v>59</v>
      </c>
      <c r="D167" s="13">
        <v>100</v>
      </c>
      <c r="E167" s="17">
        <f aca="true" t="shared" si="66" ref="E167:L167">(E166*100)/$D$166</f>
        <v>0</v>
      </c>
      <c r="F167" s="17">
        <f t="shared" si="66"/>
        <v>94.22207335454698</v>
      </c>
      <c r="G167" s="17">
        <f t="shared" si="66"/>
        <v>5.777926645453023</v>
      </c>
      <c r="H167" s="17">
        <f t="shared" si="66"/>
        <v>0</v>
      </c>
      <c r="I167" s="17">
        <f t="shared" si="66"/>
        <v>3.483503600736895</v>
      </c>
      <c r="J167" s="18">
        <f t="shared" si="66"/>
        <v>0</v>
      </c>
      <c r="K167" s="18">
        <f t="shared" si="66"/>
        <v>0</v>
      </c>
      <c r="L167" s="18">
        <f t="shared" si="66"/>
        <v>3.5169988276670576</v>
      </c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</row>
    <row r="168" spans="2:193" ht="15">
      <c r="B168" s="5" t="s">
        <v>7</v>
      </c>
      <c r="C168" s="5" t="s">
        <v>31</v>
      </c>
      <c r="D168" s="21">
        <v>520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19">
        <v>0</v>
      </c>
      <c r="K168" s="19">
        <v>0</v>
      </c>
      <c r="L168" s="19">
        <v>520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</row>
    <row r="169" spans="2:193" ht="15">
      <c r="B169" s="5"/>
      <c r="C169" s="5" t="s">
        <v>59</v>
      </c>
      <c r="D169" s="9">
        <v>100</v>
      </c>
      <c r="E169" s="15">
        <f aca="true" t="shared" si="67" ref="E169:L169">(E168*100)/$D$168</f>
        <v>0</v>
      </c>
      <c r="F169" s="15">
        <f t="shared" si="67"/>
        <v>0</v>
      </c>
      <c r="G169" s="15">
        <f t="shared" si="67"/>
        <v>0</v>
      </c>
      <c r="H169" s="15">
        <f t="shared" si="67"/>
        <v>0</v>
      </c>
      <c r="I169" s="15">
        <f t="shared" si="67"/>
        <v>0</v>
      </c>
      <c r="J169" s="16">
        <f t="shared" si="67"/>
        <v>0</v>
      </c>
      <c r="K169" s="16">
        <f t="shared" si="67"/>
        <v>0</v>
      </c>
      <c r="L169" s="16">
        <f t="shared" si="67"/>
        <v>100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</row>
    <row r="170" spans="2:193" ht="15">
      <c r="B170" s="4" t="s">
        <v>8</v>
      </c>
      <c r="C170" s="4" t="s">
        <v>31</v>
      </c>
      <c r="D170" s="22">
        <v>1888</v>
      </c>
      <c r="E170" s="22">
        <v>360</v>
      </c>
      <c r="F170" s="22">
        <v>1080</v>
      </c>
      <c r="G170" s="22">
        <v>0</v>
      </c>
      <c r="H170" s="22">
        <v>550</v>
      </c>
      <c r="I170" s="22">
        <v>20</v>
      </c>
      <c r="J170" s="20">
        <v>550</v>
      </c>
      <c r="K170" s="20">
        <v>940</v>
      </c>
      <c r="L170" s="20">
        <v>68</v>
      </c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</row>
    <row r="171" spans="2:193" ht="15">
      <c r="B171" s="4"/>
      <c r="C171" s="4" t="s">
        <v>59</v>
      </c>
      <c r="D171" s="13">
        <v>100</v>
      </c>
      <c r="E171" s="17">
        <f aca="true" t="shared" si="68" ref="E171:L171">(E170*100)/$D$170</f>
        <v>19.06779661016949</v>
      </c>
      <c r="F171" s="17">
        <f t="shared" si="68"/>
        <v>57.20338983050848</v>
      </c>
      <c r="G171" s="17">
        <f t="shared" si="68"/>
        <v>0</v>
      </c>
      <c r="H171" s="17">
        <f t="shared" si="68"/>
        <v>29.13135593220339</v>
      </c>
      <c r="I171" s="17">
        <f t="shared" si="68"/>
        <v>1.0593220338983051</v>
      </c>
      <c r="J171" s="18">
        <f t="shared" si="68"/>
        <v>29.13135593220339</v>
      </c>
      <c r="K171" s="18">
        <f t="shared" si="68"/>
        <v>49.78813559322034</v>
      </c>
      <c r="L171" s="18">
        <f t="shared" si="68"/>
        <v>3.6016949152542375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</row>
    <row r="172" spans="2:193" ht="15">
      <c r="B172" s="5" t="s">
        <v>9</v>
      </c>
      <c r="C172" s="5" t="s">
        <v>31</v>
      </c>
      <c r="D172" s="21">
        <v>763</v>
      </c>
      <c r="E172" s="21">
        <v>182</v>
      </c>
      <c r="F172" s="21">
        <v>102</v>
      </c>
      <c r="G172" s="21">
        <v>0</v>
      </c>
      <c r="H172" s="21">
        <v>0</v>
      </c>
      <c r="I172" s="21">
        <v>182</v>
      </c>
      <c r="J172" s="19">
        <v>0</v>
      </c>
      <c r="K172" s="19">
        <v>0</v>
      </c>
      <c r="L172" s="19">
        <v>182</v>
      </c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</row>
    <row r="173" spans="2:193" ht="15">
      <c r="B173" s="5"/>
      <c r="C173" s="5" t="s">
        <v>59</v>
      </c>
      <c r="D173" s="9">
        <v>100</v>
      </c>
      <c r="E173" s="15">
        <f aca="true" t="shared" si="69" ref="E173:L173">(E172*100)/$D$172</f>
        <v>23.853211009174313</v>
      </c>
      <c r="F173" s="15">
        <f t="shared" si="69"/>
        <v>13.368283093053735</v>
      </c>
      <c r="G173" s="15">
        <f t="shared" si="69"/>
        <v>0</v>
      </c>
      <c r="H173" s="15">
        <f t="shared" si="69"/>
        <v>0</v>
      </c>
      <c r="I173" s="15">
        <f t="shared" si="69"/>
        <v>23.853211009174313</v>
      </c>
      <c r="J173" s="16">
        <f t="shared" si="69"/>
        <v>0</v>
      </c>
      <c r="K173" s="16">
        <f t="shared" si="69"/>
        <v>0</v>
      </c>
      <c r="L173" s="16">
        <f t="shared" si="69"/>
        <v>23.853211009174313</v>
      </c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</row>
    <row r="174" spans="2:193" ht="15">
      <c r="B174" s="4" t="s">
        <v>10</v>
      </c>
      <c r="C174" s="4" t="s">
        <v>31</v>
      </c>
      <c r="D174" s="22">
        <v>2680</v>
      </c>
      <c r="E174" s="22">
        <v>0</v>
      </c>
      <c r="F174" s="22">
        <v>0</v>
      </c>
      <c r="G174" s="22">
        <v>110</v>
      </c>
      <c r="H174" s="22">
        <v>773</v>
      </c>
      <c r="I174" s="22">
        <v>302</v>
      </c>
      <c r="J174" s="20">
        <v>0</v>
      </c>
      <c r="K174" s="20">
        <v>869</v>
      </c>
      <c r="L174" s="20">
        <v>573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</row>
    <row r="175" spans="2:193" ht="15">
      <c r="B175" s="4"/>
      <c r="C175" s="4" t="s">
        <v>59</v>
      </c>
      <c r="D175" s="13">
        <v>100</v>
      </c>
      <c r="E175" s="17">
        <f aca="true" t="shared" si="70" ref="E175:L175">(E174*100)/$D$174</f>
        <v>0</v>
      </c>
      <c r="F175" s="17">
        <f t="shared" si="70"/>
        <v>0</v>
      </c>
      <c r="G175" s="17">
        <f t="shared" si="70"/>
        <v>4.104477611940299</v>
      </c>
      <c r="H175" s="17">
        <f t="shared" si="70"/>
        <v>28.84328358208955</v>
      </c>
      <c r="I175" s="17">
        <f t="shared" si="70"/>
        <v>11.26865671641791</v>
      </c>
      <c r="J175" s="18">
        <f t="shared" si="70"/>
        <v>0</v>
      </c>
      <c r="K175" s="18">
        <f t="shared" si="70"/>
        <v>32.42537313432836</v>
      </c>
      <c r="L175" s="18">
        <f t="shared" si="70"/>
        <v>21.380597014925375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</row>
    <row r="176" spans="2:193" ht="15">
      <c r="B176" s="5" t="s">
        <v>11</v>
      </c>
      <c r="C176" s="5" t="s">
        <v>31</v>
      </c>
      <c r="D176" s="21">
        <v>3479</v>
      </c>
      <c r="E176" s="21">
        <v>0</v>
      </c>
      <c r="F176" s="21">
        <v>0</v>
      </c>
      <c r="G176" s="21">
        <v>910</v>
      </c>
      <c r="H176" s="21">
        <v>1111</v>
      </c>
      <c r="I176" s="21">
        <v>0</v>
      </c>
      <c r="J176" s="19">
        <v>0</v>
      </c>
      <c r="K176" s="19">
        <v>1428</v>
      </c>
      <c r="L176" s="19">
        <v>910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</row>
    <row r="177" spans="2:193" ht="15">
      <c r="B177" s="5"/>
      <c r="C177" s="5" t="s">
        <v>59</v>
      </c>
      <c r="D177" s="9">
        <v>100</v>
      </c>
      <c r="E177" s="15">
        <f aca="true" t="shared" si="71" ref="E177:L177">(E176*100)/$D$176</f>
        <v>0</v>
      </c>
      <c r="F177" s="15">
        <f t="shared" si="71"/>
        <v>0</v>
      </c>
      <c r="G177" s="15">
        <f t="shared" si="71"/>
        <v>26.156941649899398</v>
      </c>
      <c r="H177" s="15">
        <f t="shared" si="71"/>
        <v>31.934463926415635</v>
      </c>
      <c r="I177" s="15">
        <f t="shared" si="71"/>
        <v>0</v>
      </c>
      <c r="J177" s="16">
        <f t="shared" si="71"/>
        <v>0</v>
      </c>
      <c r="K177" s="16">
        <f t="shared" si="71"/>
        <v>41.04627766599597</v>
      </c>
      <c r="L177" s="16">
        <f t="shared" si="71"/>
        <v>26.156941649899398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</row>
    <row r="178" spans="2:193" ht="15">
      <c r="B178" s="4" t="s">
        <v>40</v>
      </c>
      <c r="C178" s="4" t="s">
        <v>31</v>
      </c>
      <c r="D178" s="22">
        <v>420</v>
      </c>
      <c r="E178" s="22">
        <v>0</v>
      </c>
      <c r="F178" s="22">
        <v>50</v>
      </c>
      <c r="G178" s="22">
        <v>80</v>
      </c>
      <c r="H178" s="22">
        <v>0</v>
      </c>
      <c r="I178" s="22">
        <v>0</v>
      </c>
      <c r="J178" s="20">
        <v>0</v>
      </c>
      <c r="K178" s="20">
        <v>50</v>
      </c>
      <c r="L178" s="20">
        <v>180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</row>
    <row r="179" spans="2:193" ht="15">
      <c r="B179" s="4"/>
      <c r="C179" s="4" t="s">
        <v>59</v>
      </c>
      <c r="D179" s="13">
        <v>100</v>
      </c>
      <c r="E179" s="17">
        <f aca="true" t="shared" si="72" ref="E179:L179">(E178*100)/$D$178</f>
        <v>0</v>
      </c>
      <c r="F179" s="17">
        <f t="shared" si="72"/>
        <v>11.904761904761905</v>
      </c>
      <c r="G179" s="17">
        <f t="shared" si="72"/>
        <v>19.047619047619047</v>
      </c>
      <c r="H179" s="17">
        <f t="shared" si="72"/>
        <v>0</v>
      </c>
      <c r="I179" s="17">
        <f t="shared" si="72"/>
        <v>0</v>
      </c>
      <c r="J179" s="18">
        <f t="shared" si="72"/>
        <v>0</v>
      </c>
      <c r="K179" s="18">
        <f t="shared" si="72"/>
        <v>11.904761904761905</v>
      </c>
      <c r="L179" s="18">
        <f t="shared" si="72"/>
        <v>42.857142857142854</v>
      </c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</row>
    <row r="180" spans="2:193" ht="15">
      <c r="B180" s="5" t="s">
        <v>41</v>
      </c>
      <c r="C180" s="5" t="s">
        <v>31</v>
      </c>
      <c r="D180" s="21">
        <v>1132</v>
      </c>
      <c r="E180" s="21">
        <v>0</v>
      </c>
      <c r="F180" s="21">
        <v>250</v>
      </c>
      <c r="G180" s="21">
        <v>0</v>
      </c>
      <c r="H180" s="21">
        <v>282</v>
      </c>
      <c r="I180" s="21">
        <v>0</v>
      </c>
      <c r="J180" s="19">
        <v>0</v>
      </c>
      <c r="K180" s="19">
        <v>940</v>
      </c>
      <c r="L180" s="19">
        <v>160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</row>
    <row r="181" spans="2:193" ht="15">
      <c r="B181" s="5"/>
      <c r="C181" s="5" t="s">
        <v>59</v>
      </c>
      <c r="D181" s="9">
        <v>100</v>
      </c>
      <c r="E181" s="15">
        <f aca="true" t="shared" si="73" ref="E181:L181">(E180*100)/$D$180</f>
        <v>0</v>
      </c>
      <c r="F181" s="15">
        <f t="shared" si="73"/>
        <v>22.084805653710248</v>
      </c>
      <c r="G181" s="15">
        <f t="shared" si="73"/>
        <v>0</v>
      </c>
      <c r="H181" s="15">
        <f t="shared" si="73"/>
        <v>24.91166077738516</v>
      </c>
      <c r="I181" s="15">
        <f t="shared" si="73"/>
        <v>0</v>
      </c>
      <c r="J181" s="16">
        <f t="shared" si="73"/>
        <v>0</v>
      </c>
      <c r="K181" s="16">
        <f t="shared" si="73"/>
        <v>83.03886925795052</v>
      </c>
      <c r="L181" s="16">
        <f t="shared" si="73"/>
        <v>14.134275618374557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</row>
    <row r="182" spans="2:193" ht="15">
      <c r="B182" s="4" t="s">
        <v>15</v>
      </c>
      <c r="C182" s="4" t="s">
        <v>31</v>
      </c>
      <c r="D182" s="22">
        <v>20019</v>
      </c>
      <c r="E182" s="22">
        <v>1151</v>
      </c>
      <c r="F182" s="22">
        <v>5582</v>
      </c>
      <c r="G182" s="22">
        <v>2054</v>
      </c>
      <c r="H182" s="22">
        <v>5797</v>
      </c>
      <c r="I182" s="22">
        <v>0</v>
      </c>
      <c r="J182" s="20">
        <v>1804</v>
      </c>
      <c r="K182" s="20">
        <v>4231</v>
      </c>
      <c r="L182" s="20">
        <v>5711</v>
      </c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</row>
    <row r="183" spans="2:193" ht="15">
      <c r="B183" s="4"/>
      <c r="C183" s="4" t="s">
        <v>59</v>
      </c>
      <c r="D183" s="13">
        <v>100</v>
      </c>
      <c r="E183" s="17">
        <f aca="true" t="shared" si="74" ref="E183:L183">(E182*100)/$D$182</f>
        <v>5.74953793895799</v>
      </c>
      <c r="F183" s="17">
        <f t="shared" si="74"/>
        <v>27.883510664868375</v>
      </c>
      <c r="G183" s="17">
        <f t="shared" si="74"/>
        <v>10.260252759878115</v>
      </c>
      <c r="H183" s="17">
        <f t="shared" si="74"/>
        <v>28.95749038413507</v>
      </c>
      <c r="I183" s="17">
        <f t="shared" si="74"/>
        <v>0</v>
      </c>
      <c r="J183" s="18">
        <f t="shared" si="74"/>
        <v>9.011439132823817</v>
      </c>
      <c r="K183" s="18">
        <f t="shared" si="74"/>
        <v>21.134921824266947</v>
      </c>
      <c r="L183" s="18">
        <f t="shared" si="74"/>
        <v>28.527898496428392</v>
      </c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</row>
    <row r="184" spans="2:193" ht="15">
      <c r="B184" s="5" t="s">
        <v>47</v>
      </c>
      <c r="C184" s="5" t="s">
        <v>31</v>
      </c>
      <c r="D184" s="21">
        <v>1796</v>
      </c>
      <c r="E184" s="21">
        <v>0</v>
      </c>
      <c r="F184" s="21">
        <v>1080</v>
      </c>
      <c r="G184" s="21">
        <v>0</v>
      </c>
      <c r="H184" s="21">
        <v>576</v>
      </c>
      <c r="I184" s="21">
        <v>0</v>
      </c>
      <c r="J184" s="19">
        <v>0</v>
      </c>
      <c r="K184" s="19">
        <v>645</v>
      </c>
      <c r="L184" s="19">
        <v>600</v>
      </c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</row>
    <row r="185" spans="2:193" ht="15">
      <c r="B185" s="5"/>
      <c r="C185" s="5" t="s">
        <v>59</v>
      </c>
      <c r="D185" s="9">
        <v>100</v>
      </c>
      <c r="E185" s="15">
        <f aca="true" t="shared" si="75" ref="E185:L185">(E184*100)/$D$184</f>
        <v>0</v>
      </c>
      <c r="F185" s="15">
        <f t="shared" si="75"/>
        <v>60.13363028953229</v>
      </c>
      <c r="G185" s="15">
        <f t="shared" si="75"/>
        <v>0</v>
      </c>
      <c r="H185" s="15">
        <f t="shared" si="75"/>
        <v>32.071269487750556</v>
      </c>
      <c r="I185" s="15">
        <f t="shared" si="75"/>
        <v>0</v>
      </c>
      <c r="J185" s="16">
        <f t="shared" si="75"/>
        <v>0</v>
      </c>
      <c r="K185" s="16">
        <f t="shared" si="75"/>
        <v>35.91314031180401</v>
      </c>
      <c r="L185" s="16">
        <f t="shared" si="75"/>
        <v>33.4075723830735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</row>
    <row r="186" spans="2:193" ht="15">
      <c r="B186" s="4" t="s">
        <v>18</v>
      </c>
      <c r="C186" s="4" t="s">
        <v>31</v>
      </c>
      <c r="D186" s="22">
        <v>560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0">
        <v>0</v>
      </c>
      <c r="K186" s="20">
        <v>490</v>
      </c>
      <c r="L186" s="20">
        <v>70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</row>
    <row r="187" spans="2:193" ht="15">
      <c r="B187" s="4"/>
      <c r="C187" s="4" t="s">
        <v>59</v>
      </c>
      <c r="D187" s="13">
        <v>100</v>
      </c>
      <c r="E187" s="17">
        <f aca="true" t="shared" si="76" ref="E187:L187">(E186*100)/$D$186</f>
        <v>0</v>
      </c>
      <c r="F187" s="17">
        <f t="shared" si="76"/>
        <v>0</v>
      </c>
      <c r="G187" s="17">
        <f t="shared" si="76"/>
        <v>0</v>
      </c>
      <c r="H187" s="17">
        <f t="shared" si="76"/>
        <v>0</v>
      </c>
      <c r="I187" s="17">
        <f t="shared" si="76"/>
        <v>0</v>
      </c>
      <c r="J187" s="18">
        <f t="shared" si="76"/>
        <v>0</v>
      </c>
      <c r="K187" s="18">
        <f t="shared" si="76"/>
        <v>87.5</v>
      </c>
      <c r="L187" s="18">
        <f t="shared" si="76"/>
        <v>12.5</v>
      </c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</row>
    <row r="188" spans="2:193" ht="15">
      <c r="B188" s="5" t="s">
        <v>21</v>
      </c>
      <c r="C188" s="5" t="s">
        <v>31</v>
      </c>
      <c r="D188" s="21">
        <v>8453</v>
      </c>
      <c r="E188" s="21">
        <v>1108</v>
      </c>
      <c r="F188" s="21">
        <v>1300</v>
      </c>
      <c r="G188" s="21">
        <v>0</v>
      </c>
      <c r="H188" s="21">
        <v>1163</v>
      </c>
      <c r="I188" s="21">
        <v>0</v>
      </c>
      <c r="J188" s="19">
        <v>0</v>
      </c>
      <c r="K188" s="19">
        <v>7298</v>
      </c>
      <c r="L188" s="19">
        <v>155</v>
      </c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</row>
    <row r="189" spans="1:193" ht="15">
      <c r="A189" s="39"/>
      <c r="B189" s="5"/>
      <c r="C189" s="5" t="s">
        <v>59</v>
      </c>
      <c r="D189" s="9">
        <v>100</v>
      </c>
      <c r="E189" s="15">
        <f aca="true" t="shared" si="77" ref="E189:L189">(E188*100)/$D$188</f>
        <v>13.107772388501123</v>
      </c>
      <c r="F189" s="15">
        <f t="shared" si="77"/>
        <v>15.379155329468828</v>
      </c>
      <c r="G189" s="15">
        <f t="shared" si="77"/>
        <v>0</v>
      </c>
      <c r="H189" s="15">
        <f t="shared" si="77"/>
        <v>13.758428960132496</v>
      </c>
      <c r="I189" s="15">
        <f t="shared" si="77"/>
        <v>0</v>
      </c>
      <c r="J189" s="16">
        <f t="shared" si="77"/>
        <v>0</v>
      </c>
      <c r="K189" s="16">
        <f t="shared" si="77"/>
        <v>86.33621199574115</v>
      </c>
      <c r="L189" s="16">
        <f t="shared" si="77"/>
        <v>1.8336685200520526</v>
      </c>
      <c r="M189" s="39"/>
      <c r="N189" s="39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</row>
    <row r="190" spans="1:193" ht="15">
      <c r="A190" s="39"/>
      <c r="B190" s="4" t="s">
        <v>30</v>
      </c>
      <c r="C190" s="4" t="s">
        <v>31</v>
      </c>
      <c r="D190" s="22">
        <v>6740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0">
        <v>0</v>
      </c>
      <c r="K190" s="20">
        <v>4340</v>
      </c>
      <c r="L190" s="20">
        <v>2400</v>
      </c>
      <c r="M190" s="39"/>
      <c r="N190" s="39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</row>
    <row r="191" spans="1:193" ht="15">
      <c r="A191" s="39"/>
      <c r="B191" s="4"/>
      <c r="C191" s="4" t="s">
        <v>59</v>
      </c>
      <c r="D191" s="13">
        <v>100</v>
      </c>
      <c r="E191" s="17">
        <f aca="true" t="shared" si="78" ref="E191:L191">(E190*100)/$D$190</f>
        <v>0</v>
      </c>
      <c r="F191" s="17">
        <f t="shared" si="78"/>
        <v>0</v>
      </c>
      <c r="G191" s="17">
        <f t="shared" si="78"/>
        <v>0</v>
      </c>
      <c r="H191" s="17">
        <f t="shared" si="78"/>
        <v>0</v>
      </c>
      <c r="I191" s="17">
        <f t="shared" si="78"/>
        <v>0</v>
      </c>
      <c r="J191" s="18">
        <f t="shared" si="78"/>
        <v>0</v>
      </c>
      <c r="K191" s="18">
        <f t="shared" si="78"/>
        <v>64.39169139465875</v>
      </c>
      <c r="L191" s="18">
        <f t="shared" si="78"/>
        <v>35.60830860534124</v>
      </c>
      <c r="M191" s="39"/>
      <c r="N191" s="39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</row>
    <row r="192" spans="1:193" ht="15">
      <c r="A192" s="39"/>
      <c r="B192" s="5" t="s">
        <v>26</v>
      </c>
      <c r="C192" s="5" t="s">
        <v>31</v>
      </c>
      <c r="D192" s="21">
        <v>3466</v>
      </c>
      <c r="E192" s="21">
        <v>0</v>
      </c>
      <c r="F192" s="21">
        <v>0</v>
      </c>
      <c r="G192" s="21">
        <v>370</v>
      </c>
      <c r="H192" s="21">
        <v>66</v>
      </c>
      <c r="I192" s="21">
        <v>0</v>
      </c>
      <c r="J192" s="19">
        <v>0</v>
      </c>
      <c r="K192" s="19">
        <v>1260</v>
      </c>
      <c r="L192" s="19">
        <v>1830</v>
      </c>
      <c r="M192" s="39"/>
      <c r="N192" s="39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</row>
    <row r="193" spans="1:193" ht="15">
      <c r="A193" s="39"/>
      <c r="B193" s="5"/>
      <c r="C193" s="5" t="s">
        <v>59</v>
      </c>
      <c r="D193" s="9">
        <v>100</v>
      </c>
      <c r="E193" s="15">
        <f aca="true" t="shared" si="79" ref="E193:L193">(E192*100)/$D$192</f>
        <v>0</v>
      </c>
      <c r="F193" s="15">
        <f t="shared" si="79"/>
        <v>0</v>
      </c>
      <c r="G193" s="15">
        <f t="shared" si="79"/>
        <v>10.675129832660128</v>
      </c>
      <c r="H193" s="15">
        <f t="shared" si="79"/>
        <v>1.9042123485285631</v>
      </c>
      <c r="I193" s="15">
        <f t="shared" si="79"/>
        <v>0</v>
      </c>
      <c r="J193" s="16">
        <f t="shared" si="79"/>
        <v>0</v>
      </c>
      <c r="K193" s="16">
        <f t="shared" si="79"/>
        <v>36.353144835545294</v>
      </c>
      <c r="L193" s="16">
        <f t="shared" si="79"/>
        <v>52.79861511829198</v>
      </c>
      <c r="M193" s="39"/>
      <c r="N193" s="39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</row>
    <row r="194" spans="1:14" s="3" customFormat="1" ht="15">
      <c r="A194" s="39"/>
      <c r="B194" s="4" t="s">
        <v>50</v>
      </c>
      <c r="C194" s="4" t="s">
        <v>31</v>
      </c>
      <c r="D194" s="22">
        <v>2820</v>
      </c>
      <c r="E194" s="22">
        <v>742</v>
      </c>
      <c r="F194" s="22">
        <v>1010</v>
      </c>
      <c r="G194" s="22">
        <v>0</v>
      </c>
      <c r="H194" s="22">
        <v>180</v>
      </c>
      <c r="I194" s="22">
        <v>80</v>
      </c>
      <c r="J194" s="20">
        <v>0</v>
      </c>
      <c r="K194" s="20">
        <v>982</v>
      </c>
      <c r="L194" s="20">
        <v>1528</v>
      </c>
      <c r="M194" s="39"/>
      <c r="N194" s="39"/>
    </row>
    <row r="195" spans="1:14" s="3" customFormat="1" ht="15">
      <c r="A195" s="39"/>
      <c r="B195" s="4"/>
      <c r="C195" s="4" t="s">
        <v>59</v>
      </c>
      <c r="D195" s="13">
        <v>100</v>
      </c>
      <c r="E195" s="17">
        <f aca="true" t="shared" si="80" ref="E195:L195">(E194*100)/$D$194</f>
        <v>26.31205673758865</v>
      </c>
      <c r="F195" s="17">
        <f t="shared" si="80"/>
        <v>35.815602836879435</v>
      </c>
      <c r="G195" s="17">
        <f t="shared" si="80"/>
        <v>0</v>
      </c>
      <c r="H195" s="17">
        <f t="shared" si="80"/>
        <v>6.382978723404255</v>
      </c>
      <c r="I195" s="17">
        <f t="shared" si="80"/>
        <v>2.8368794326241136</v>
      </c>
      <c r="J195" s="18">
        <f t="shared" si="80"/>
        <v>0</v>
      </c>
      <c r="K195" s="18">
        <f t="shared" si="80"/>
        <v>34.822695035460995</v>
      </c>
      <c r="L195" s="18">
        <f t="shared" si="80"/>
        <v>54.184397163120565</v>
      </c>
      <c r="M195" s="39"/>
      <c r="N195" s="39"/>
    </row>
    <row r="196" spans="2:12" s="3" customFormat="1" ht="15">
      <c r="B196" s="40" t="s">
        <v>67</v>
      </c>
      <c r="C196" s="40" t="s">
        <v>31</v>
      </c>
      <c r="D196" s="43">
        <f aca="true" t="shared" si="81" ref="D196:L196">(D166+D168+D170+D172+D174+D176+D178+D180+D182+D184+D186+D188+D190+D192+D194)</f>
        <v>60707</v>
      </c>
      <c r="E196" s="43">
        <f t="shared" si="81"/>
        <v>3543</v>
      </c>
      <c r="F196" s="43">
        <f t="shared" si="81"/>
        <v>16080</v>
      </c>
      <c r="G196" s="43">
        <f t="shared" si="81"/>
        <v>3869</v>
      </c>
      <c r="H196" s="43">
        <f t="shared" si="81"/>
        <v>10498</v>
      </c>
      <c r="I196" s="43">
        <f t="shared" si="81"/>
        <v>792</v>
      </c>
      <c r="J196" s="41">
        <f t="shared" si="81"/>
        <v>2354</v>
      </c>
      <c r="K196" s="41">
        <f t="shared" si="81"/>
        <v>23473</v>
      </c>
      <c r="L196" s="41">
        <f t="shared" si="81"/>
        <v>15097</v>
      </c>
    </row>
    <row r="197" spans="2:12" s="3" customFormat="1" ht="15">
      <c r="B197" s="40"/>
      <c r="C197" s="40" t="s">
        <v>59</v>
      </c>
      <c r="D197" s="60">
        <v>100</v>
      </c>
      <c r="E197" s="61">
        <f>((E196*100)/D196)</f>
        <v>5.8362297593358266</v>
      </c>
      <c r="F197" s="61">
        <f>((F196*100)/D196)</f>
        <v>26.48788442848436</v>
      </c>
      <c r="G197" s="61">
        <f>((G196*100)/D196)</f>
        <v>6.373235376480472</v>
      </c>
      <c r="H197" s="61">
        <f>((H196*100)/D196)</f>
        <v>17.292898677253035</v>
      </c>
      <c r="I197" s="61">
        <f>((I196*100)/D196)</f>
        <v>1.3046271434925132</v>
      </c>
      <c r="J197" s="62">
        <f>((J196*100)/D196)</f>
        <v>3.8776417876027476</v>
      </c>
      <c r="K197" s="62">
        <f>((K196*100)/D196)</f>
        <v>38.666051690908795</v>
      </c>
      <c r="L197" s="62">
        <f>((L196*100)/D196)</f>
        <v>24.86863129457888</v>
      </c>
    </row>
    <row r="198" spans="2:12" s="3" customFormat="1" ht="15">
      <c r="B198" s="46" t="s">
        <v>68</v>
      </c>
      <c r="C198" s="46" t="s">
        <v>31</v>
      </c>
      <c r="D198" s="84">
        <f aca="true" t="shared" si="82" ref="D198:L198">(D164+D196)</f>
        <v>385394</v>
      </c>
      <c r="E198" s="84">
        <f t="shared" si="82"/>
        <v>30160</v>
      </c>
      <c r="F198" s="84">
        <f t="shared" si="82"/>
        <v>96508</v>
      </c>
      <c r="G198" s="84">
        <f t="shared" si="82"/>
        <v>15862</v>
      </c>
      <c r="H198" s="84">
        <f t="shared" si="82"/>
        <v>74303</v>
      </c>
      <c r="I198" s="84">
        <f t="shared" si="82"/>
        <v>19698</v>
      </c>
      <c r="J198" s="47">
        <f t="shared" si="82"/>
        <v>27312</v>
      </c>
      <c r="K198" s="47">
        <f t="shared" si="82"/>
        <v>186942</v>
      </c>
      <c r="L198" s="47">
        <f t="shared" si="82"/>
        <v>125027</v>
      </c>
    </row>
    <row r="199" spans="2:12" s="3" customFormat="1" ht="15">
      <c r="B199" s="65"/>
      <c r="C199" s="65" t="s">
        <v>59</v>
      </c>
      <c r="D199" s="66">
        <v>100</v>
      </c>
      <c r="E199" s="67">
        <f>((E198*100)/D198)</f>
        <v>7.825757536443224</v>
      </c>
      <c r="F199" s="67">
        <f>((F198*100)/D198)</f>
        <v>25.041386217740804</v>
      </c>
      <c r="G199" s="67">
        <f>((G198*100)/D198)</f>
        <v>4.1157879987752795</v>
      </c>
      <c r="H199" s="67">
        <f>((H198*100)/D198)</f>
        <v>19.279750073950296</v>
      </c>
      <c r="I199" s="67">
        <f>((I198*100)/D198)</f>
        <v>5.1111330223096365</v>
      </c>
      <c r="J199" s="68">
        <f>((J198*100)/D198)</f>
        <v>7.086773535654421</v>
      </c>
      <c r="K199" s="68">
        <f>((K198*100)/D198)</f>
        <v>48.50672298997909</v>
      </c>
      <c r="L199" s="68">
        <f>((L198*100)/D198)</f>
        <v>32.441345739684586</v>
      </c>
    </row>
    <row r="200" spans="2:12" s="3" customFormat="1" ht="15">
      <c r="B200" s="34"/>
      <c r="C200" s="34"/>
      <c r="D200" s="35"/>
      <c r="E200" s="36"/>
      <c r="F200" s="36"/>
      <c r="G200" s="36"/>
      <c r="H200" s="36"/>
      <c r="I200" s="36"/>
      <c r="J200" s="36"/>
      <c r="K200" s="36"/>
      <c r="L200" s="36"/>
    </row>
    <row r="201" spans="2:12" s="3" customFormat="1" ht="15">
      <c r="B201" s="37" t="s">
        <v>35</v>
      </c>
      <c r="C201" s="34"/>
      <c r="D201" s="35"/>
      <c r="E201" s="36"/>
      <c r="F201" s="36"/>
      <c r="G201" s="36"/>
      <c r="H201" s="36"/>
      <c r="I201" s="36"/>
      <c r="J201" s="36"/>
      <c r="K201" s="36"/>
      <c r="L201" s="36"/>
    </row>
    <row r="202" spans="2:12" s="3" customFormat="1" ht="15">
      <c r="B202" s="23" t="s">
        <v>60</v>
      </c>
      <c r="C202" s="1"/>
      <c r="D202" s="2"/>
      <c r="E202" s="1"/>
      <c r="F202" s="1"/>
      <c r="G202" s="1"/>
      <c r="H202" s="1"/>
      <c r="I202" s="1"/>
      <c r="J202" s="1"/>
      <c r="K202" s="1"/>
      <c r="L202" s="1"/>
    </row>
    <row r="203" spans="2:12" s="3" customFormat="1" ht="36" customHeight="1">
      <c r="B203" s="92" t="s">
        <v>61</v>
      </c>
      <c r="C203" s="92"/>
      <c r="D203" s="92"/>
      <c r="E203" s="92"/>
      <c r="F203" s="92"/>
      <c r="G203" s="92"/>
      <c r="H203" s="92"/>
      <c r="I203" s="92"/>
      <c r="J203" s="92"/>
      <c r="K203" s="92"/>
      <c r="L203" s="92"/>
    </row>
    <row r="204" spans="2:12" s="3" customFormat="1" ht="15">
      <c r="B204" s="28"/>
      <c r="C204" s="29"/>
      <c r="D204" s="30"/>
      <c r="E204" s="29"/>
      <c r="F204" s="29"/>
      <c r="G204" s="29"/>
      <c r="H204" s="29"/>
      <c r="I204" s="29"/>
      <c r="J204" s="29"/>
      <c r="K204" s="29"/>
      <c r="L204" s="29"/>
    </row>
    <row r="205" spans="2:12" s="3" customFormat="1" ht="34.5" customHeight="1">
      <c r="B205" s="92" t="s">
        <v>62</v>
      </c>
      <c r="C205" s="92"/>
      <c r="D205" s="92"/>
      <c r="E205" s="92"/>
      <c r="F205" s="92"/>
      <c r="G205" s="92"/>
      <c r="H205" s="92"/>
      <c r="I205" s="92"/>
      <c r="J205" s="92"/>
      <c r="K205" s="92"/>
      <c r="L205" s="92"/>
    </row>
    <row r="206" spans="2:12" s="3" customFormat="1" ht="15">
      <c r="B206" s="28"/>
      <c r="C206" s="29"/>
      <c r="D206" s="30"/>
      <c r="E206" s="29"/>
      <c r="F206" s="29"/>
      <c r="G206" s="29"/>
      <c r="H206" s="29"/>
      <c r="I206" s="29"/>
      <c r="J206" s="29"/>
      <c r="K206" s="29"/>
      <c r="L206" s="29"/>
    </row>
    <row r="207" spans="2:12" s="3" customFormat="1" ht="37.5" customHeight="1">
      <c r="B207" s="108" t="s">
        <v>63</v>
      </c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12:193" ht="1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</row>
    <row r="209" spans="2:193" ht="15">
      <c r="B209" s="25" t="s">
        <v>77</v>
      </c>
      <c r="C209" s="79"/>
      <c r="D209" s="80"/>
      <c r="E209" s="79"/>
      <c r="F209" s="79"/>
      <c r="G209" s="79"/>
      <c r="H209" s="79"/>
      <c r="I209" s="79"/>
      <c r="J209" s="79"/>
      <c r="K209" s="79"/>
      <c r="L209" s="8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</row>
    <row r="210" spans="2:193" ht="15">
      <c r="B210" s="86" t="s">
        <v>78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</row>
    <row r="211" spans="2:193" ht="15">
      <c r="B211" s="25" t="s">
        <v>79</v>
      </c>
      <c r="C211" s="79"/>
      <c r="D211" s="80"/>
      <c r="E211" s="79"/>
      <c r="F211" s="79"/>
      <c r="G211" s="79"/>
      <c r="H211" s="79"/>
      <c r="I211" s="79"/>
      <c r="J211" s="79"/>
      <c r="K211" s="79"/>
      <c r="L211" s="8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</row>
    <row r="212" spans="2:193" ht="15">
      <c r="B212" s="25" t="s">
        <v>80</v>
      </c>
      <c r="C212" s="79"/>
      <c r="D212" s="80"/>
      <c r="E212" s="79"/>
      <c r="F212" s="79"/>
      <c r="G212" s="79"/>
      <c r="H212" s="79"/>
      <c r="I212" s="79"/>
      <c r="J212" s="79"/>
      <c r="K212" s="79"/>
      <c r="L212" s="8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</row>
    <row r="213" spans="2:193" ht="15">
      <c r="B213" s="25" t="s">
        <v>81</v>
      </c>
      <c r="C213" s="79"/>
      <c r="D213" s="80"/>
      <c r="E213" s="79"/>
      <c r="F213" s="79"/>
      <c r="G213" s="79"/>
      <c r="H213" s="79"/>
      <c r="I213" s="79"/>
      <c r="J213" s="79"/>
      <c r="K213" s="79"/>
      <c r="L213" s="8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</row>
    <row r="214" spans="2:193" ht="15">
      <c r="B214" s="25" t="s">
        <v>82</v>
      </c>
      <c r="C214" s="79"/>
      <c r="D214" s="80"/>
      <c r="E214" s="79"/>
      <c r="F214" s="79"/>
      <c r="G214" s="79"/>
      <c r="H214" s="79"/>
      <c r="I214" s="79"/>
      <c r="J214" s="79"/>
      <c r="K214" s="79"/>
      <c r="L214" s="8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</row>
    <row r="215" spans="2:193" ht="15">
      <c r="B215" s="25" t="s">
        <v>83</v>
      </c>
      <c r="C215" s="79"/>
      <c r="D215" s="80"/>
      <c r="E215" s="79"/>
      <c r="F215" s="79"/>
      <c r="G215" s="79"/>
      <c r="H215" s="79"/>
      <c r="I215" s="79"/>
      <c r="J215" s="79"/>
      <c r="K215" s="79"/>
      <c r="L215" s="8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</row>
    <row r="216" spans="2:193" ht="16.5" customHeight="1">
      <c r="B216" s="87" t="s">
        <v>84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</row>
    <row r="217" spans="12:193" ht="1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</row>
    <row r="218" spans="2:193" ht="27.75" customHeight="1">
      <c r="B218" s="110" t="s">
        <v>56</v>
      </c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</row>
    <row r="219" spans="1:12" ht="15">
      <c r="A219" s="1"/>
      <c r="B219" s="38"/>
      <c r="C219" s="31"/>
      <c r="D219" s="31"/>
      <c r="E219" s="31"/>
      <c r="F219" s="31"/>
      <c r="G219" s="31"/>
      <c r="H219" s="31"/>
      <c r="I219" s="31"/>
      <c r="J219" s="31"/>
      <c r="K219" s="31"/>
      <c r="L219" s="31"/>
    </row>
    <row r="220" spans="2:193" ht="24" customHeight="1">
      <c r="B220" s="107" t="s">
        <v>55</v>
      </c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</row>
    <row r="221" spans="12:193" ht="1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</row>
    <row r="222" spans="12:193" ht="1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</row>
    <row r="223" spans="12:193" ht="1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</row>
    <row r="224" spans="12:193" ht="1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</row>
    <row r="225" spans="12:193" ht="1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</row>
    <row r="226" spans="12:193" ht="1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</row>
    <row r="227" spans="12:193" ht="1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</row>
    <row r="228" spans="12:193" ht="1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</row>
    <row r="229" spans="12:193" ht="1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</row>
    <row r="230" spans="12:193" ht="1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</row>
    <row r="231" spans="12:193" ht="1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</row>
    <row r="232" spans="12:193" ht="1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</row>
    <row r="233" spans="12:193" ht="1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</row>
    <row r="234" spans="12:193" ht="1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</row>
    <row r="235" spans="12:193" ht="1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</row>
    <row r="236" spans="12:193" ht="15"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</row>
    <row r="237" spans="12:193" ht="15"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</row>
    <row r="238" spans="12:193" ht="15"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</row>
    <row r="239" spans="12:193" ht="15"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</row>
    <row r="240" spans="12:193" ht="15"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</row>
    <row r="241" spans="12:193" ht="15"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</row>
    <row r="242" spans="12:193" ht="15"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</row>
    <row r="243" spans="12:193" ht="15"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</row>
    <row r="244" spans="12:193" ht="15"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</row>
    <row r="245" spans="12:193" ht="15"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</row>
    <row r="246" spans="12:193" ht="15"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</row>
    <row r="247" spans="12:193" ht="15"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</row>
    <row r="248" spans="12:193" ht="15"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</row>
    <row r="249" spans="12:193" ht="15"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</row>
    <row r="250" spans="12:193" ht="15"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</row>
    <row r="251" spans="12:193" ht="15"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</row>
    <row r="252" spans="12:193" ht="15"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</row>
    <row r="253" spans="12:193" ht="15"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</row>
    <row r="254" spans="12:193" ht="15"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</row>
    <row r="255" spans="12:193" ht="15"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</row>
    <row r="256" spans="12:193" ht="15"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</row>
    <row r="257" spans="12:193" ht="15"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</row>
    <row r="258" spans="12:193" ht="15"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</row>
    <row r="259" spans="12:193" ht="15"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</row>
  </sheetData>
  <sheetProtection/>
  <mergeCells count="41">
    <mergeCell ref="B216:L216"/>
    <mergeCell ref="B203:L203"/>
    <mergeCell ref="H114:H115"/>
    <mergeCell ref="L114:L115"/>
    <mergeCell ref="B96:L96"/>
    <mergeCell ref="B210:L210"/>
    <mergeCell ref="B218:L218"/>
    <mergeCell ref="G114:G115"/>
    <mergeCell ref="B106:L106"/>
    <mergeCell ref="E113:L113"/>
    <mergeCell ref="C113:C115"/>
    <mergeCell ref="D113:D115"/>
    <mergeCell ref="K114:K115"/>
    <mergeCell ref="B220:L220"/>
    <mergeCell ref="J7:J8"/>
    <mergeCell ref="B109:L109"/>
    <mergeCell ref="H7:H8"/>
    <mergeCell ref="I7:I8"/>
    <mergeCell ref="B113:B115"/>
    <mergeCell ref="B207:L207"/>
    <mergeCell ref="B6:B8"/>
    <mergeCell ref="B57:B58"/>
    <mergeCell ref="B205:L205"/>
    <mergeCell ref="E6:L6"/>
    <mergeCell ref="D6:D8"/>
    <mergeCell ref="C6:C8"/>
    <mergeCell ref="J114:J115"/>
    <mergeCell ref="B104:L104"/>
    <mergeCell ref="I114:I115"/>
    <mergeCell ref="B110:L110"/>
    <mergeCell ref="K7:K8"/>
    <mergeCell ref="B164:B165"/>
    <mergeCell ref="B102:L102"/>
    <mergeCell ref="B2:L2"/>
    <mergeCell ref="B3:L3"/>
    <mergeCell ref="E114:E115"/>
    <mergeCell ref="F114:F115"/>
    <mergeCell ref="L7:L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66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Georg</cp:lastModifiedBy>
  <cp:lastPrinted>2020-05-27T21:35:15Z</cp:lastPrinted>
  <dcterms:created xsi:type="dcterms:W3CDTF">2018-02-01T18:07:44Z</dcterms:created>
  <dcterms:modified xsi:type="dcterms:W3CDTF">2020-05-27T21:36:01Z</dcterms:modified>
  <cp:category/>
  <cp:version/>
  <cp:contentType/>
  <cp:contentStatus/>
</cp:coreProperties>
</file>