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<sst xmlns="http://schemas.openxmlformats.org/spreadsheetml/2006/main" count="288" uniqueCount="72">
  <si>
    <t>Almirante Brown</t>
  </si>
  <si>
    <t>Dentro del barrio</t>
  </si>
  <si>
    <t>Sin dato</t>
  </si>
  <si>
    <t>Avellaneda</t>
  </si>
  <si>
    <t>Berazategui</t>
  </si>
  <si>
    <t>Brandsen</t>
  </si>
  <si>
    <t>Campana</t>
  </si>
  <si>
    <t>Cañuelas</t>
  </si>
  <si>
    <t>Ensenada</t>
  </si>
  <si>
    <t>Escobar</t>
  </si>
  <si>
    <t>Ezeiza</t>
  </si>
  <si>
    <t>Florencio Varela</t>
  </si>
  <si>
    <t>La Matanza</t>
  </si>
  <si>
    <t>La Plata</t>
  </si>
  <si>
    <t>Lomas de Zamora</t>
  </si>
  <si>
    <t>Malvinas Argentinas</t>
  </si>
  <si>
    <t>Marcos Paz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</si>
  <si>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</si>
  <si>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</si>
  <si>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</si>
  <si>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</si>
  <si>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</si>
  <si>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</si>
  <si>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</si>
  <si>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</si>
  <si>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</si>
  <si>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</si>
  <si>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Partido</t>
  </si>
  <si>
    <t>Distante a más de 1 km</t>
  </si>
  <si>
    <t>Absoluto</t>
  </si>
  <si>
    <t>Berisso</t>
  </si>
  <si>
    <t xml:space="preserve">Absoluto </t>
  </si>
  <si>
    <t>39 partidos de la Región Metropolitana de Buenos Aires. Año 2015</t>
  </si>
  <si>
    <t>Notas: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</si>
  <si>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</si>
  <si>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t>Proximidad a Unidades Sanitarias</t>
  </si>
  <si>
    <t>Distante a 1 km o menos</t>
  </si>
  <si>
    <t>Esteban Echeverría</t>
  </si>
  <si>
    <t>Exaltación de la Cruz</t>
  </si>
  <si>
    <t>General Rodríguez</t>
  </si>
  <si>
    <t>General San Martín</t>
  </si>
  <si>
    <t>Húrlingham</t>
  </si>
  <si>
    <t>Ituzaingó</t>
  </si>
  <si>
    <t>José C. Paz</t>
  </si>
  <si>
    <t>Lanús</t>
  </si>
  <si>
    <t>Luján</t>
  </si>
  <si>
    <t>Morón</t>
  </si>
  <si>
    <t>Presidente Perón</t>
  </si>
  <si>
    <t>Vicente López</t>
  </si>
  <si>
    <t>Zárate</t>
  </si>
  <si>
    <t xml:space="preserve">Villas y Asentamientos según proximidad a equipamiento de salud por partido. En absolutos y porcentajes </t>
  </si>
  <si>
    <t>%</t>
  </si>
  <si>
    <t xml:space="preserve">Hogares en Villas y Asentamientos según proximidad a equipamiento de salud por partido. En absoluto y porcentajes </t>
  </si>
  <si>
    <t>(1) También incluye la tipología "otros":</t>
  </si>
  <si>
    <r>
      <t xml:space="preserve">Se entiende por </t>
    </r>
    <r>
      <rPr>
        <b/>
        <sz val="9"/>
        <color indexed="8"/>
        <rFont val="Calibri"/>
        <family val="2"/>
      </rPr>
      <t>Villas</t>
    </r>
    <r>
      <rPr>
        <sz val="9"/>
        <color indexed="8"/>
        <rFont val="Calibri"/>
        <family val="2"/>
      </rPr>
      <t xml:space="preserve"> a las urbanizaciones o autourbanizaciones informales producto de ocupaciones de tierra urbana vacante o de la afectación de tierras fiscales por el Estado para asentar a las familias provisoriamente, se caracterizan por sus tramas irregulares (no son barrios amanzanados sino organizados en intrincados pasillos), viviendas construidas con materiales precarios, alta densidad poblacional, escaso o nulo espacio verde e infraestructura autoprovista.</t>
    </r>
  </si>
  <si>
    <r>
      <t xml:space="preserve">La tipología </t>
    </r>
    <r>
      <rPr>
        <b/>
        <sz val="9"/>
        <color indexed="8"/>
        <rFont val="Calibri"/>
        <family val="2"/>
      </rPr>
      <t>Asentamiento</t>
    </r>
    <r>
      <rPr>
        <sz val="9"/>
        <color indexed="8"/>
        <rFont val="Calibri"/>
        <family val="2"/>
      </rPr>
      <t xml:space="preserve"> refiere a los barrios informales (en términos dominiales) con trazados urbanos que tienden a ser regulares y planificados, y que generalmente (aunque no de modo excluyente) cumplen algunas de las siguientes características: son decididos y organizados colectivamente, los ocupantes buscan legitimarse como propietarios, las viviendas tienen algún grado de firmeza y su ubicación puede encontrarse en tierras degradadas.</t>
    </r>
  </si>
  <si>
    <r>
      <t xml:space="preserve">No obstante estas definiciones, la complejidad de la realidad urbana-habitacional, exigió considerar una tercera categoría que se denominó </t>
    </r>
    <r>
      <rPr>
        <b/>
        <sz val="9"/>
        <color indexed="8"/>
        <rFont val="Calibri"/>
        <family val="2"/>
      </rPr>
      <t>Otro</t>
    </r>
    <r>
      <rPr>
        <sz val="9"/>
        <color indexed="8"/>
        <rFont val="Calibri"/>
        <family val="2"/>
      </rPr>
      <t xml:space="preserve"> con el objetivo de incluir una serie de barrios con situaciones particulares que conforman parte de la misma problemática. En esta tipología los casos más típicos incluidos son: mixtura entre villa/asentamiento, villa o asentamiento urbanizado (en forma parcial o completa); asentamiento histórico consolidado o semiconsolidado (sin regularización dominial); loteo “clandestino” o loteo “pirata”; conjunto habitacional “tomado”; y situaciones de informalidad dispersa.</t>
    </r>
  </si>
  <si>
    <r>
      <t xml:space="preserve">Total Villas y/o Asentamientos </t>
    </r>
    <r>
      <rPr>
        <b/>
        <sz val="8"/>
        <color indexed="9"/>
        <rFont val="Calibri"/>
        <family val="2"/>
      </rPr>
      <t>(1)</t>
    </r>
  </si>
  <si>
    <r>
      <t xml:space="preserve">Total hogares en Villas y/o Asentamientos </t>
    </r>
    <r>
      <rPr>
        <b/>
        <sz val="8"/>
        <color indexed="9"/>
        <rFont val="Calibri"/>
        <family val="2"/>
      </rPr>
      <t>(1)</t>
    </r>
  </si>
  <si>
    <t>Total otros Partidos de la RMBA</t>
  </si>
  <si>
    <t>Total 24 Partidos del Conurbano Bonaerense</t>
  </si>
  <si>
    <t>Total Partidos de la RMBA</t>
  </si>
  <si>
    <t>Toatal 39 partidos de la RMBA</t>
  </si>
  <si>
    <r>
      <t xml:space="preserve">Unidades sanitarias: </t>
    </r>
    <r>
      <rPr>
        <sz val="9"/>
        <color indexed="8"/>
        <rFont val="Calibri"/>
        <family val="2"/>
      </rPr>
      <t>establecimientos de salud de los tres niveles jurisdiccionales (nacional, provincial y municipal)</t>
    </r>
  </si>
  <si>
    <t>Dentro del barrio: villas y/o asentamientos que tienen el equipamiento dentro de sus límites.</t>
  </si>
  <si>
    <t xml:space="preserve">Distante a 1 km o menos: villas y/o asentamientos que tienen el equipamiento a una distancia no superior a 1 kilómetro. </t>
  </si>
  <si>
    <t xml:space="preserve">Distante a mas de 1 kilómetro: villas y/o asentamientos que tienen el equipamiento a una distancia superior a 1 kilómetro. </t>
  </si>
  <si>
    <r>
      <rPr>
        <sz val="9"/>
        <color indexed="8"/>
        <rFont val="Calibri"/>
        <family val="2"/>
      </rPr>
      <t>Sin dato: información no consignada.</t>
    </r>
  </si>
  <si>
    <t>Sin dato: información no consignada.</t>
  </si>
  <si>
    <t>Dentro del barrio: hogares localizados en villas y/o asentamientos que tienen el equipamiento dentro de los límites del barrio.</t>
  </si>
  <si>
    <t xml:space="preserve">Distante a 1 km o menos: hogares localizados en villas y/o asentamientos que tienen el equipamiento a una distancia no superior a 1 kilómetro. </t>
  </si>
  <si>
    <t xml:space="preserve">Distante a mas de 1 kilómetro: hogares localizados en villas y/o asentamientos que tienen el equipamiento a una distancia superior a 1 kilómetro.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</si>
</sst>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0.0%"/>
    <numFmt numFmtId="182" formatCode="[$-2C0A]hh:mm:ss\ AM/PM"/>
    <numFmt numFmtId="183" formatCode="#,##0.00_ ;\-#,##0.00\ "/>
    <numFmt numFmtId="184" formatCode="#,##0_ ;\-#,##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0" xfId="53" applyNumberFormat="1" applyFont="1" applyFill="1" applyAlignment="1">
      <alignment/>
    </xf>
    <xf numFmtId="4" fontId="4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4" fillId="32" borderId="13" xfId="0" applyNumberFormat="1" applyFont="1" applyFill="1" applyBorder="1" applyAlignment="1">
      <alignment horizontal="center" vertical="center" wrapText="1" shrinkToFit="1"/>
    </xf>
    <xf numFmtId="4" fontId="0" fillId="33" borderId="0" xfId="0" applyNumberFormat="1" applyFill="1" applyAlignment="1">
      <alignment/>
    </xf>
    <xf numFmtId="4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189" fontId="4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189" fontId="0" fillId="34" borderId="11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189" fontId="0" fillId="34" borderId="0" xfId="0" applyNumberFormat="1" applyFill="1" applyBorder="1" applyAlignment="1">
      <alignment/>
    </xf>
    <xf numFmtId="189" fontId="0" fillId="34" borderId="12" xfId="0" applyNumberForma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4" fontId="42" fillId="34" borderId="10" xfId="0" applyNumberFormat="1" applyFont="1" applyFill="1" applyBorder="1" applyAlignment="1">
      <alignment/>
    </xf>
    <xf numFmtId="3" fontId="42" fillId="34" borderId="0" xfId="0" applyNumberFormat="1" applyFont="1" applyFill="1" applyBorder="1" applyAlignment="1">
      <alignment/>
    </xf>
    <xf numFmtId="3" fontId="42" fillId="34" borderId="12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2" fillId="34" borderId="11" xfId="0" applyNumberFormat="1" applyFont="1" applyFill="1" applyBorder="1" applyAlignment="1">
      <alignment/>
    </xf>
    <xf numFmtId="189" fontId="42" fillId="34" borderId="11" xfId="0" applyNumberFormat="1" applyFont="1" applyFill="1" applyBorder="1" applyAlignment="1">
      <alignment/>
    </xf>
    <xf numFmtId="189" fontId="42" fillId="34" borderId="0" xfId="0" applyNumberFormat="1" applyFont="1" applyFill="1" applyBorder="1" applyAlignment="1">
      <alignment/>
    </xf>
    <xf numFmtId="189" fontId="42" fillId="34" borderId="12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4" fontId="42" fillId="0" borderId="18" xfId="0" applyNumberFormat="1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189" fontId="42" fillId="0" borderId="19" xfId="0" applyNumberFormat="1" applyFont="1" applyFill="1" applyBorder="1" applyAlignment="1">
      <alignment/>
    </xf>
    <xf numFmtId="189" fontId="42" fillId="0" borderId="20" xfId="0" applyNumberFormat="1" applyFont="1" applyFill="1" applyBorder="1" applyAlignment="1">
      <alignment/>
    </xf>
    <xf numFmtId="189" fontId="42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 horizontal="left" vertical="top"/>
    </xf>
    <xf numFmtId="3" fontId="42" fillId="0" borderId="19" xfId="0" applyNumberFormat="1" applyFont="1" applyFill="1" applyBorder="1" applyAlignment="1">
      <alignment/>
    </xf>
    <xf numFmtId="2" fontId="0" fillId="0" borderId="0" xfId="0" applyNumberFormat="1" applyFill="1" applyAlignment="1">
      <alignment horizontal="left" vertical="top"/>
    </xf>
    <xf numFmtId="2" fontId="43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2" fontId="43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4" fontId="0" fillId="0" borderId="0" xfId="0" applyNumberFormat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left" vertical="top"/>
    </xf>
    <xf numFmtId="4" fontId="4" fillId="32" borderId="14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left" vertical="top" wrapText="1"/>
    </xf>
    <xf numFmtId="4" fontId="43" fillId="0" borderId="0" xfId="0" applyNumberFormat="1" applyFont="1" applyFill="1" applyBorder="1" applyAlignment="1">
      <alignment horizontal="left" vertical="top"/>
    </xf>
    <xf numFmtId="4" fontId="4" fillId="32" borderId="1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justify" wrapText="1"/>
    </xf>
    <xf numFmtId="4" fontId="4" fillId="32" borderId="13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5"/>
  <sheetViews>
    <sheetView showGridLines="0" tabSelected="1" zoomScalePageLayoutView="0" workbookViewId="0" topLeftCell="A1">
      <selection activeCell="B3" sqref="B3:H3"/>
    </sheetView>
  </sheetViews>
  <sheetFormatPr defaultColWidth="11.421875" defaultRowHeight="15"/>
  <cols>
    <col min="1" max="1" width="11.421875" style="1" customWidth="1"/>
    <col min="2" max="2" width="29.00390625" style="1" customWidth="1"/>
    <col min="3" max="3" width="12.140625" style="1" customWidth="1"/>
    <col min="4" max="4" width="14.8515625" style="1" customWidth="1"/>
    <col min="5" max="5" width="11.7109375" style="1" customWidth="1"/>
    <col min="6" max="6" width="11.8515625" style="1" customWidth="1"/>
    <col min="7" max="7" width="12.421875" style="1" customWidth="1"/>
    <col min="8" max="8" width="8.57421875" style="1" customWidth="1"/>
    <col min="9" max="9" width="14.00390625" style="1" customWidth="1"/>
    <col min="10" max="16384" width="11.421875" style="1" customWidth="1"/>
  </cols>
  <sheetData>
    <row r="2" spans="2:8" ht="40.5" customHeight="1">
      <c r="B2" s="65" t="s">
        <v>50</v>
      </c>
      <c r="C2" s="65"/>
      <c r="D2" s="65"/>
      <c r="E2" s="65"/>
      <c r="F2" s="65"/>
      <c r="G2" s="65"/>
      <c r="H2" s="65"/>
    </row>
    <row r="3" spans="2:8" ht="15.75">
      <c r="B3" s="66" t="s">
        <v>32</v>
      </c>
      <c r="C3" s="66"/>
      <c r="D3" s="66"/>
      <c r="E3" s="66"/>
      <c r="F3" s="66"/>
      <c r="G3" s="66"/>
      <c r="H3" s="66"/>
    </row>
    <row r="5" spans="2:8" ht="3.75" customHeight="1">
      <c r="B5" s="15"/>
      <c r="C5" s="15"/>
      <c r="D5" s="15"/>
      <c r="E5" s="15"/>
      <c r="F5" s="15"/>
      <c r="G5" s="15"/>
      <c r="H5" s="15"/>
    </row>
    <row r="6" spans="2:10" s="2" customFormat="1" ht="15" customHeight="1">
      <c r="B6" s="73" t="s">
        <v>27</v>
      </c>
      <c r="C6" s="69"/>
      <c r="D6" s="73" t="s">
        <v>57</v>
      </c>
      <c r="E6" s="75" t="s">
        <v>35</v>
      </c>
      <c r="F6" s="75"/>
      <c r="G6" s="75"/>
      <c r="H6" s="75"/>
      <c r="I6" s="4"/>
      <c r="J6" s="3"/>
    </row>
    <row r="7" spans="2:8" s="2" customFormat="1" ht="30">
      <c r="B7" s="73"/>
      <c r="C7" s="70"/>
      <c r="D7" s="73"/>
      <c r="E7" s="14" t="s">
        <v>1</v>
      </c>
      <c r="F7" s="14" t="s">
        <v>36</v>
      </c>
      <c r="G7" s="14" t="s">
        <v>28</v>
      </c>
      <c r="H7" s="14" t="s">
        <v>2</v>
      </c>
    </row>
    <row r="8" spans="2:8" s="2" customFormat="1" ht="15">
      <c r="B8" s="41" t="s">
        <v>0</v>
      </c>
      <c r="C8" s="41" t="s">
        <v>31</v>
      </c>
      <c r="D8" s="42">
        <v>74</v>
      </c>
      <c r="E8" s="43">
        <v>2.9999999999999973</v>
      </c>
      <c r="F8" s="44">
        <v>66</v>
      </c>
      <c r="G8" s="44">
        <v>5</v>
      </c>
      <c r="H8" s="45">
        <v>0</v>
      </c>
    </row>
    <row r="9" spans="2:8" s="2" customFormat="1" ht="15">
      <c r="B9" s="21"/>
      <c r="C9" s="21" t="s">
        <v>51</v>
      </c>
      <c r="D9" s="23">
        <v>100</v>
      </c>
      <c r="E9" s="22">
        <f>E8*100/$D$8</f>
        <v>4.05405405405405</v>
      </c>
      <c r="F9" s="27">
        <f>F8*100/$D$8</f>
        <v>89.1891891891892</v>
      </c>
      <c r="G9" s="27">
        <v>6.756756756756757</v>
      </c>
      <c r="H9" s="28">
        <f>H8*100/$D$8</f>
        <v>0</v>
      </c>
    </row>
    <row r="10" spans="2:8" s="6" customFormat="1" ht="15">
      <c r="B10" s="5" t="s">
        <v>3</v>
      </c>
      <c r="C10" s="5" t="s">
        <v>29</v>
      </c>
      <c r="D10" s="9">
        <v>37</v>
      </c>
      <c r="E10" s="13">
        <v>4</v>
      </c>
      <c r="F10" s="19">
        <v>32</v>
      </c>
      <c r="G10" s="19">
        <v>1</v>
      </c>
      <c r="H10" s="20">
        <v>0</v>
      </c>
    </row>
    <row r="11" spans="2:8" s="6" customFormat="1" ht="15">
      <c r="B11" s="5"/>
      <c r="C11" s="5" t="s">
        <v>51</v>
      </c>
      <c r="D11" s="9">
        <v>100</v>
      </c>
      <c r="E11" s="10">
        <f>E10*100/$D$10</f>
        <v>10.81081081081081</v>
      </c>
      <c r="F11" s="11">
        <f>F10*100/$D$10</f>
        <v>86.48648648648648</v>
      </c>
      <c r="G11" s="11">
        <v>2.7027027027027026</v>
      </c>
      <c r="H11" s="12">
        <f>H10*100/$D$10</f>
        <v>0</v>
      </c>
    </row>
    <row r="12" spans="2:8" ht="15">
      <c r="B12" s="21" t="s">
        <v>4</v>
      </c>
      <c r="C12" s="21" t="s">
        <v>29</v>
      </c>
      <c r="D12" s="23">
        <v>13</v>
      </c>
      <c r="E12" s="24">
        <v>1</v>
      </c>
      <c r="F12" s="25">
        <v>12</v>
      </c>
      <c r="G12" s="25">
        <v>0</v>
      </c>
      <c r="H12" s="26">
        <v>0</v>
      </c>
    </row>
    <row r="13" spans="2:8" ht="15">
      <c r="B13" s="21"/>
      <c r="C13" s="21" t="s">
        <v>51</v>
      </c>
      <c r="D13" s="23">
        <v>100</v>
      </c>
      <c r="E13" s="22">
        <f>(E12*100)/$D$12</f>
        <v>7.6923076923076925</v>
      </c>
      <c r="F13" s="27">
        <f>(F12*100)/$D$12</f>
        <v>92.3076923076923</v>
      </c>
      <c r="G13" s="27">
        <v>0</v>
      </c>
      <c r="H13" s="28">
        <f>(H12*100)/$D$12</f>
        <v>0</v>
      </c>
    </row>
    <row r="14" spans="2:8" s="2" customFormat="1" ht="15">
      <c r="B14" s="5" t="s">
        <v>37</v>
      </c>
      <c r="C14" s="5" t="s">
        <v>29</v>
      </c>
      <c r="D14" s="9">
        <v>38</v>
      </c>
      <c r="E14" s="13">
        <v>3</v>
      </c>
      <c r="F14" s="19">
        <v>27</v>
      </c>
      <c r="G14" s="19">
        <v>8</v>
      </c>
      <c r="H14" s="20">
        <v>0</v>
      </c>
    </row>
    <row r="15" spans="2:8" s="2" customFormat="1" ht="15">
      <c r="B15" s="5"/>
      <c r="C15" s="5" t="s">
        <v>51</v>
      </c>
      <c r="D15" s="9">
        <v>100</v>
      </c>
      <c r="E15" s="10">
        <f>(E14*100)/$D$14</f>
        <v>7.894736842105263</v>
      </c>
      <c r="F15" s="11">
        <f>(F14*100)/$D$14</f>
        <v>71.05263157894737</v>
      </c>
      <c r="G15" s="11">
        <v>21.05263157894737</v>
      </c>
      <c r="H15" s="12">
        <f>(H14*100)/$D$14</f>
        <v>0</v>
      </c>
    </row>
    <row r="16" spans="2:8" s="2" customFormat="1" ht="15">
      <c r="B16" s="21" t="s">
        <v>10</v>
      </c>
      <c r="C16" s="21" t="s">
        <v>29</v>
      </c>
      <c r="D16" s="23">
        <v>4</v>
      </c>
      <c r="E16" s="24">
        <v>1</v>
      </c>
      <c r="F16" s="25">
        <v>3</v>
      </c>
      <c r="G16" s="25">
        <v>0</v>
      </c>
      <c r="H16" s="26">
        <v>0</v>
      </c>
    </row>
    <row r="17" spans="2:8" s="2" customFormat="1" ht="15">
      <c r="B17" s="21"/>
      <c r="C17" s="21" t="s">
        <v>51</v>
      </c>
      <c r="D17" s="23">
        <v>100</v>
      </c>
      <c r="E17" s="22">
        <f>(E16*100)/$D$16</f>
        <v>25</v>
      </c>
      <c r="F17" s="27">
        <f>(F16*100)/$D$16</f>
        <v>75</v>
      </c>
      <c r="G17" s="27">
        <v>0</v>
      </c>
      <c r="H17" s="28">
        <f>(H16*100)/$D$16</f>
        <v>0</v>
      </c>
    </row>
    <row r="18" spans="2:8" s="2" customFormat="1" ht="15">
      <c r="B18" s="5" t="s">
        <v>11</v>
      </c>
      <c r="C18" s="5" t="s">
        <v>29</v>
      </c>
      <c r="D18" s="9">
        <v>66</v>
      </c>
      <c r="E18" s="13">
        <v>1</v>
      </c>
      <c r="F18" s="19">
        <v>59</v>
      </c>
      <c r="G18" s="19">
        <v>5</v>
      </c>
      <c r="H18" s="20">
        <v>1</v>
      </c>
    </row>
    <row r="19" spans="2:8" s="2" customFormat="1" ht="15">
      <c r="B19" s="5"/>
      <c r="C19" s="5" t="s">
        <v>51</v>
      </c>
      <c r="D19" s="9">
        <v>100</v>
      </c>
      <c r="E19" s="10">
        <f>(E18*100)/$D$18</f>
        <v>1.5151515151515151</v>
      </c>
      <c r="F19" s="11">
        <f>(F18*100)/$D$18</f>
        <v>89.39393939393939</v>
      </c>
      <c r="G19" s="11">
        <v>7.575757575757576</v>
      </c>
      <c r="H19" s="12">
        <f>(H18*100)/$D$18</f>
        <v>1.5151515151515151</v>
      </c>
    </row>
    <row r="20" spans="2:8" s="2" customFormat="1" ht="15">
      <c r="B20" s="21" t="s">
        <v>40</v>
      </c>
      <c r="C20" s="21" t="s">
        <v>29</v>
      </c>
      <c r="D20" s="23">
        <v>55</v>
      </c>
      <c r="E20" s="24">
        <v>4</v>
      </c>
      <c r="F20" s="25">
        <v>49</v>
      </c>
      <c r="G20" s="25">
        <v>2</v>
      </c>
      <c r="H20" s="26">
        <v>0</v>
      </c>
    </row>
    <row r="21" spans="2:8" s="2" customFormat="1" ht="15">
      <c r="B21" s="21"/>
      <c r="C21" s="21" t="s">
        <v>51</v>
      </c>
      <c r="D21" s="23">
        <v>100</v>
      </c>
      <c r="E21" s="22">
        <f>(E20*100)/$D$20</f>
        <v>7.2727272727272725</v>
      </c>
      <c r="F21" s="27">
        <f>(F20*100)/$D$20</f>
        <v>89.0909090909091</v>
      </c>
      <c r="G21" s="27">
        <v>3.6363636363636362</v>
      </c>
      <c r="H21" s="28">
        <f>(H20*100)/$D$20</f>
        <v>0</v>
      </c>
    </row>
    <row r="22" spans="2:8" s="2" customFormat="1" ht="15">
      <c r="B22" s="5" t="s">
        <v>41</v>
      </c>
      <c r="C22" s="5" t="s">
        <v>29</v>
      </c>
      <c r="D22" s="9">
        <v>32</v>
      </c>
      <c r="E22" s="13">
        <v>1</v>
      </c>
      <c r="F22" s="19">
        <v>26</v>
      </c>
      <c r="G22" s="19">
        <v>5</v>
      </c>
      <c r="H22" s="20">
        <v>0</v>
      </c>
    </row>
    <row r="23" spans="2:8" s="2" customFormat="1" ht="15">
      <c r="B23" s="5"/>
      <c r="C23" s="5" t="s">
        <v>51</v>
      </c>
      <c r="D23" s="9">
        <v>100</v>
      </c>
      <c r="E23" s="10">
        <f>(E22*100)/$D$22</f>
        <v>3.125</v>
      </c>
      <c r="F23" s="11">
        <f>(F22*100)/$D$22</f>
        <v>81.25</v>
      </c>
      <c r="G23" s="11">
        <v>15.625</v>
      </c>
      <c r="H23" s="12">
        <f>(H22*100)/$D$22</f>
        <v>0</v>
      </c>
    </row>
    <row r="24" spans="2:8" s="2" customFormat="1" ht="15">
      <c r="B24" s="21" t="s">
        <v>42</v>
      </c>
      <c r="C24" s="21" t="s">
        <v>29</v>
      </c>
      <c r="D24" s="23">
        <v>18</v>
      </c>
      <c r="E24" s="24">
        <v>2</v>
      </c>
      <c r="F24" s="25">
        <v>13</v>
      </c>
      <c r="G24" s="25">
        <v>3</v>
      </c>
      <c r="H24" s="26">
        <v>0</v>
      </c>
    </row>
    <row r="25" spans="2:8" s="2" customFormat="1" ht="15">
      <c r="B25" s="21"/>
      <c r="C25" s="21" t="s">
        <v>51</v>
      </c>
      <c r="D25" s="23">
        <v>100</v>
      </c>
      <c r="E25" s="22">
        <f>(E24*100)/$D$24</f>
        <v>11.11111111111111</v>
      </c>
      <c r="F25" s="27">
        <f>(F24*100)/$D$24</f>
        <v>72.22222222222223</v>
      </c>
      <c r="G25" s="27">
        <v>16.666666666666668</v>
      </c>
      <c r="H25" s="28">
        <f>(H24*100)/$D$24</f>
        <v>0</v>
      </c>
    </row>
    <row r="26" spans="2:8" s="2" customFormat="1" ht="15">
      <c r="B26" s="5" t="s">
        <v>43</v>
      </c>
      <c r="C26" s="5" t="s">
        <v>29</v>
      </c>
      <c r="D26" s="9">
        <v>40</v>
      </c>
      <c r="E26" s="13">
        <v>1</v>
      </c>
      <c r="F26" s="19">
        <v>38</v>
      </c>
      <c r="G26" s="19">
        <v>1</v>
      </c>
      <c r="H26" s="20">
        <v>0</v>
      </c>
    </row>
    <row r="27" spans="2:8" s="2" customFormat="1" ht="15">
      <c r="B27" s="5"/>
      <c r="C27" s="5" t="s">
        <v>51</v>
      </c>
      <c r="D27" s="9">
        <v>100</v>
      </c>
      <c r="E27" s="10">
        <f>(E26*100)/$D$26</f>
        <v>2.5</v>
      </c>
      <c r="F27" s="11">
        <f>(F26*100)/$D$26</f>
        <v>95</v>
      </c>
      <c r="G27" s="11">
        <v>2.5</v>
      </c>
      <c r="H27" s="12">
        <f>(H26*100)/$D$26</f>
        <v>0</v>
      </c>
    </row>
    <row r="28" spans="2:8" s="2" customFormat="1" ht="15">
      <c r="B28" s="21" t="s">
        <v>12</v>
      </c>
      <c r="C28" s="21" t="s">
        <v>29</v>
      </c>
      <c r="D28" s="23">
        <v>115</v>
      </c>
      <c r="E28" s="24">
        <v>10</v>
      </c>
      <c r="F28" s="25">
        <v>70</v>
      </c>
      <c r="G28" s="25">
        <v>35</v>
      </c>
      <c r="H28" s="26">
        <v>0</v>
      </c>
    </row>
    <row r="29" spans="2:8" s="2" customFormat="1" ht="15">
      <c r="B29" s="21"/>
      <c r="C29" s="21" t="s">
        <v>51</v>
      </c>
      <c r="D29" s="23">
        <v>100</v>
      </c>
      <c r="E29" s="22">
        <f>(E28*100)/$D$28</f>
        <v>8.695652173913043</v>
      </c>
      <c r="F29" s="27">
        <f>(F28*100)/$D$28</f>
        <v>60.869565217391305</v>
      </c>
      <c r="G29" s="27">
        <v>30.434782608695652</v>
      </c>
      <c r="H29" s="28">
        <f>(H28*100)/$D$28</f>
        <v>0</v>
      </c>
    </row>
    <row r="30" spans="2:8" s="2" customFormat="1" ht="15">
      <c r="B30" s="5" t="s">
        <v>44</v>
      </c>
      <c r="C30" s="5" t="s">
        <v>29</v>
      </c>
      <c r="D30" s="9">
        <v>31</v>
      </c>
      <c r="E30" s="13">
        <v>10</v>
      </c>
      <c r="F30" s="19">
        <v>21</v>
      </c>
      <c r="G30" s="19">
        <v>0</v>
      </c>
      <c r="H30" s="20">
        <v>0</v>
      </c>
    </row>
    <row r="31" spans="2:8" s="2" customFormat="1" ht="15">
      <c r="B31" s="5"/>
      <c r="C31" s="5" t="s">
        <v>51</v>
      </c>
      <c r="D31" s="9">
        <v>100</v>
      </c>
      <c r="E31" s="10">
        <f>(E30*100)/$D$30</f>
        <v>32.25806451612903</v>
      </c>
      <c r="F31" s="11">
        <f>(F30*100)/$D$30</f>
        <v>67.74193548387096</v>
      </c>
      <c r="G31" s="11">
        <v>0</v>
      </c>
      <c r="H31" s="12">
        <f>(H30*100)/$D$30</f>
        <v>0</v>
      </c>
    </row>
    <row r="32" spans="2:8" s="2" customFormat="1" ht="15">
      <c r="B32" s="21" t="s">
        <v>14</v>
      </c>
      <c r="C32" s="21" t="s">
        <v>29</v>
      </c>
      <c r="D32" s="23">
        <v>64</v>
      </c>
      <c r="E32" s="24">
        <v>14</v>
      </c>
      <c r="F32" s="25">
        <v>49</v>
      </c>
      <c r="G32" s="25">
        <v>1</v>
      </c>
      <c r="H32" s="26">
        <v>0</v>
      </c>
    </row>
    <row r="33" spans="2:8" s="2" customFormat="1" ht="15">
      <c r="B33" s="21"/>
      <c r="C33" s="21" t="s">
        <v>51</v>
      </c>
      <c r="D33" s="23">
        <v>100</v>
      </c>
      <c r="E33" s="22">
        <f>(E32*100)/$D$32</f>
        <v>21.875</v>
      </c>
      <c r="F33" s="27">
        <f>(F32*100)/$D$32</f>
        <v>76.5625</v>
      </c>
      <c r="G33" s="27">
        <v>1.5625</v>
      </c>
      <c r="H33" s="28">
        <f>(H32*100)/$D$32</f>
        <v>0</v>
      </c>
    </row>
    <row r="34" spans="2:8" s="2" customFormat="1" ht="15">
      <c r="B34" s="5" t="s">
        <v>15</v>
      </c>
      <c r="C34" s="5" t="s">
        <v>29</v>
      </c>
      <c r="D34" s="9">
        <v>49</v>
      </c>
      <c r="E34" s="13">
        <v>1</v>
      </c>
      <c r="F34" s="19">
        <v>39</v>
      </c>
      <c r="G34" s="19">
        <v>9</v>
      </c>
      <c r="H34" s="20">
        <v>0</v>
      </c>
    </row>
    <row r="35" spans="2:8" s="2" customFormat="1" ht="15">
      <c r="B35" s="5"/>
      <c r="C35" s="5" t="s">
        <v>51</v>
      </c>
      <c r="D35" s="9">
        <v>100</v>
      </c>
      <c r="E35" s="10">
        <f>(E34*100)/$D$34</f>
        <v>2.0408163265306123</v>
      </c>
      <c r="F35" s="11">
        <f>(F34*100)/$D$34</f>
        <v>79.59183673469387</v>
      </c>
      <c r="G35" s="11">
        <v>18.367346938775512</v>
      </c>
      <c r="H35" s="12">
        <f>(H34*100)/$D$34</f>
        <v>0</v>
      </c>
    </row>
    <row r="36" spans="2:8" s="2" customFormat="1" ht="15">
      <c r="B36" s="21" t="s">
        <v>17</v>
      </c>
      <c r="C36" s="21" t="s">
        <v>29</v>
      </c>
      <c r="D36" s="23">
        <v>40</v>
      </c>
      <c r="E36" s="24">
        <v>3</v>
      </c>
      <c r="F36" s="25">
        <v>29</v>
      </c>
      <c r="G36" s="25">
        <v>8</v>
      </c>
      <c r="H36" s="26">
        <v>0</v>
      </c>
    </row>
    <row r="37" spans="2:8" s="2" customFormat="1" ht="15">
      <c r="B37" s="21"/>
      <c r="C37" s="21" t="s">
        <v>51</v>
      </c>
      <c r="D37" s="23">
        <v>100</v>
      </c>
      <c r="E37" s="22">
        <f>(E36*100)/$D$36</f>
        <v>7.5</v>
      </c>
      <c r="F37" s="27">
        <f>(F36*100)/$D$36</f>
        <v>72.5</v>
      </c>
      <c r="G37" s="27">
        <v>20</v>
      </c>
      <c r="H37" s="28">
        <f>(H36*100)/$D$36</f>
        <v>0</v>
      </c>
    </row>
    <row r="38" spans="2:8" s="2" customFormat="1" ht="15">
      <c r="B38" s="5" t="s">
        <v>18</v>
      </c>
      <c r="C38" s="5" t="s">
        <v>29</v>
      </c>
      <c r="D38" s="9">
        <v>61</v>
      </c>
      <c r="E38" s="13">
        <v>0</v>
      </c>
      <c r="F38" s="19">
        <v>42</v>
      </c>
      <c r="G38" s="19">
        <v>19</v>
      </c>
      <c r="H38" s="20">
        <v>0</v>
      </c>
    </row>
    <row r="39" spans="2:8" s="2" customFormat="1" ht="15">
      <c r="B39" s="5"/>
      <c r="C39" s="5" t="s">
        <v>51</v>
      </c>
      <c r="D39" s="9">
        <v>100</v>
      </c>
      <c r="E39" s="10">
        <f>(E38*100)/$D$38</f>
        <v>0</v>
      </c>
      <c r="F39" s="11">
        <f>(F38*100)/$D$38</f>
        <v>68.85245901639344</v>
      </c>
      <c r="G39" s="11">
        <v>31.147540983606557</v>
      </c>
      <c r="H39" s="12">
        <f>(H38*100)/$D$38</f>
        <v>0</v>
      </c>
    </row>
    <row r="40" spans="2:8" s="2" customFormat="1" ht="15">
      <c r="B40" s="21" t="s">
        <v>46</v>
      </c>
      <c r="C40" s="21" t="s">
        <v>29</v>
      </c>
      <c r="D40" s="23">
        <v>15</v>
      </c>
      <c r="E40" s="24">
        <v>3</v>
      </c>
      <c r="F40" s="25">
        <v>10</v>
      </c>
      <c r="G40" s="25">
        <v>2</v>
      </c>
      <c r="H40" s="26">
        <v>0</v>
      </c>
    </row>
    <row r="41" spans="2:8" s="2" customFormat="1" ht="15">
      <c r="B41" s="21"/>
      <c r="C41" s="21" t="s">
        <v>51</v>
      </c>
      <c r="D41" s="23">
        <v>100</v>
      </c>
      <c r="E41" s="22">
        <f>(E40*100)/$D$40</f>
        <v>20</v>
      </c>
      <c r="F41" s="27">
        <f>(F40*100)/$D$40</f>
        <v>66.66666666666667</v>
      </c>
      <c r="G41" s="27">
        <v>13.333333333333334</v>
      </c>
      <c r="H41" s="28">
        <f>(H40*100)/$D$40</f>
        <v>0</v>
      </c>
    </row>
    <row r="42" spans="2:8" s="2" customFormat="1" ht="15">
      <c r="B42" s="5" t="s">
        <v>20</v>
      </c>
      <c r="C42" s="5" t="s">
        <v>29</v>
      </c>
      <c r="D42" s="9">
        <v>65</v>
      </c>
      <c r="E42" s="13">
        <v>8</v>
      </c>
      <c r="F42" s="19">
        <v>47</v>
      </c>
      <c r="G42" s="19">
        <v>8</v>
      </c>
      <c r="H42" s="20">
        <v>2</v>
      </c>
    </row>
    <row r="43" spans="2:8" s="2" customFormat="1" ht="15">
      <c r="B43" s="5"/>
      <c r="C43" s="5" t="s">
        <v>51</v>
      </c>
      <c r="D43" s="9">
        <v>100</v>
      </c>
      <c r="E43" s="10">
        <f>(E42*100)/$D$42</f>
        <v>12.307692307692308</v>
      </c>
      <c r="F43" s="11">
        <f>(F42*100)/$D$42</f>
        <v>72.3076923076923</v>
      </c>
      <c r="G43" s="11">
        <v>12.307692307692308</v>
      </c>
      <c r="H43" s="12">
        <f>(H42*100)/$D$42</f>
        <v>3.076923076923077</v>
      </c>
    </row>
    <row r="44" spans="2:8" s="2" customFormat="1" ht="15">
      <c r="B44" s="21" t="s">
        <v>21</v>
      </c>
      <c r="C44" s="21" t="s">
        <v>29</v>
      </c>
      <c r="D44" s="23">
        <v>21</v>
      </c>
      <c r="E44" s="24">
        <v>3</v>
      </c>
      <c r="F44" s="25">
        <v>18</v>
      </c>
      <c r="G44" s="25">
        <v>0</v>
      </c>
      <c r="H44" s="26">
        <v>0</v>
      </c>
    </row>
    <row r="45" spans="2:8" s="2" customFormat="1" ht="15">
      <c r="B45" s="21"/>
      <c r="C45" s="21" t="s">
        <v>51</v>
      </c>
      <c r="D45" s="23">
        <v>100</v>
      </c>
      <c r="E45" s="22">
        <f>(E44*100)/$D$44</f>
        <v>14.285714285714286</v>
      </c>
      <c r="F45" s="27">
        <f>(F44*100)/$D$44</f>
        <v>85.71428571428571</v>
      </c>
      <c r="G45" s="27">
        <v>0</v>
      </c>
      <c r="H45" s="28">
        <f>(H44*100)/$D$44</f>
        <v>0</v>
      </c>
    </row>
    <row r="46" spans="2:8" s="2" customFormat="1" ht="15">
      <c r="B46" s="5" t="s">
        <v>22</v>
      </c>
      <c r="C46" s="5" t="s">
        <v>29</v>
      </c>
      <c r="D46" s="9">
        <v>16</v>
      </c>
      <c r="E46" s="13">
        <v>2</v>
      </c>
      <c r="F46" s="19">
        <v>11</v>
      </c>
      <c r="G46" s="19">
        <v>3</v>
      </c>
      <c r="H46" s="20">
        <v>0</v>
      </c>
    </row>
    <row r="47" spans="2:8" s="2" customFormat="1" ht="15">
      <c r="B47" s="5"/>
      <c r="C47" s="5" t="s">
        <v>51</v>
      </c>
      <c r="D47" s="9">
        <v>100</v>
      </c>
      <c r="E47" s="10">
        <f>(E46*100)/$D$46</f>
        <v>12.5</v>
      </c>
      <c r="F47" s="11">
        <f>(F46*100)/$D$46</f>
        <v>68.75</v>
      </c>
      <c r="G47" s="11">
        <v>18.75</v>
      </c>
      <c r="H47" s="12">
        <f>(H46*100)/$D$46</f>
        <v>0</v>
      </c>
    </row>
    <row r="48" spans="2:8" s="2" customFormat="1" ht="15">
      <c r="B48" s="21" t="s">
        <v>23</v>
      </c>
      <c r="C48" s="21" t="s">
        <v>29</v>
      </c>
      <c r="D48" s="23">
        <v>18</v>
      </c>
      <c r="E48" s="24">
        <v>6</v>
      </c>
      <c r="F48" s="25">
        <v>12</v>
      </c>
      <c r="G48" s="25">
        <v>0</v>
      </c>
      <c r="H48" s="26">
        <v>0</v>
      </c>
    </row>
    <row r="49" spans="2:8" s="2" customFormat="1" ht="15">
      <c r="B49" s="21"/>
      <c r="C49" s="21" t="s">
        <v>51</v>
      </c>
      <c r="D49" s="23">
        <v>100</v>
      </c>
      <c r="E49" s="22">
        <f>(E48*100)/$D$48</f>
        <v>33.333333333333336</v>
      </c>
      <c r="F49" s="27">
        <f>(F48*100)/$D$48</f>
        <v>66.66666666666667</v>
      </c>
      <c r="G49" s="27">
        <v>0</v>
      </c>
      <c r="H49" s="28">
        <f>(H48*100)/$D$48</f>
        <v>0</v>
      </c>
    </row>
    <row r="50" spans="2:8" s="2" customFormat="1" ht="15">
      <c r="B50" s="5" t="s">
        <v>25</v>
      </c>
      <c r="C50" s="5" t="s">
        <v>29</v>
      </c>
      <c r="D50" s="9">
        <v>50</v>
      </c>
      <c r="E50" s="13">
        <v>3</v>
      </c>
      <c r="F50" s="19">
        <v>35</v>
      </c>
      <c r="G50" s="19">
        <v>12</v>
      </c>
      <c r="H50" s="20">
        <v>0</v>
      </c>
    </row>
    <row r="51" spans="2:8" s="2" customFormat="1" ht="15">
      <c r="B51" s="5"/>
      <c r="C51" s="5" t="s">
        <v>51</v>
      </c>
      <c r="D51" s="9">
        <v>100</v>
      </c>
      <c r="E51" s="10">
        <f>(E50*100)/$D$50</f>
        <v>6</v>
      </c>
      <c r="F51" s="11">
        <f>(F50*100)/$D$50</f>
        <v>70</v>
      </c>
      <c r="G51" s="11">
        <v>24</v>
      </c>
      <c r="H51" s="12">
        <f>(H50*100)/$D$50</f>
        <v>0</v>
      </c>
    </row>
    <row r="52" spans="2:8" s="2" customFormat="1" ht="15">
      <c r="B52" s="21" t="s">
        <v>26</v>
      </c>
      <c r="C52" s="21" t="s">
        <v>29</v>
      </c>
      <c r="D52" s="23">
        <v>17</v>
      </c>
      <c r="E52" s="24">
        <v>0</v>
      </c>
      <c r="F52" s="25">
        <v>15</v>
      </c>
      <c r="G52" s="25">
        <v>2</v>
      </c>
      <c r="H52" s="26">
        <v>0</v>
      </c>
    </row>
    <row r="53" spans="2:8" s="2" customFormat="1" ht="15">
      <c r="B53" s="21"/>
      <c r="C53" s="21" t="s">
        <v>51</v>
      </c>
      <c r="D53" s="23">
        <v>100</v>
      </c>
      <c r="E53" s="22">
        <f>(E52*100)/$D$52</f>
        <v>0</v>
      </c>
      <c r="F53" s="27">
        <f>(F52*100)/$D$52</f>
        <v>88.23529411764706</v>
      </c>
      <c r="G53" s="27">
        <v>11.764705882352942</v>
      </c>
      <c r="H53" s="28">
        <f>(H52*100)/$D$52</f>
        <v>0</v>
      </c>
    </row>
    <row r="54" spans="2:8" s="2" customFormat="1" ht="15">
      <c r="B54" s="5" t="s">
        <v>48</v>
      </c>
      <c r="C54" s="5" t="s">
        <v>29</v>
      </c>
      <c r="D54" s="9">
        <v>26</v>
      </c>
      <c r="E54" s="13">
        <v>2</v>
      </c>
      <c r="F54" s="19">
        <v>23</v>
      </c>
      <c r="G54" s="19">
        <v>1</v>
      </c>
      <c r="H54" s="20">
        <v>0</v>
      </c>
    </row>
    <row r="55" spans="2:8" s="2" customFormat="1" ht="15">
      <c r="B55" s="5"/>
      <c r="C55" s="5" t="s">
        <v>51</v>
      </c>
      <c r="D55" s="9">
        <v>100</v>
      </c>
      <c r="E55" s="10">
        <f>(E54*100)/$D$54</f>
        <v>7.6923076923076925</v>
      </c>
      <c r="F55" s="11">
        <f>(F54*100)/$D$54</f>
        <v>88.46153846153847</v>
      </c>
      <c r="G55" s="11">
        <v>3.8461538461538463</v>
      </c>
      <c r="H55" s="12">
        <f>(H54*100)/$D$54</f>
        <v>0</v>
      </c>
    </row>
    <row r="56" spans="2:8" s="2" customFormat="1" ht="15">
      <c r="B56" s="71" t="s">
        <v>60</v>
      </c>
      <c r="C56" s="31" t="s">
        <v>29</v>
      </c>
      <c r="D56" s="35">
        <f>(D8+D10+D12+D14+D16+D18+D20+D22+D24+D26+D28+D30+D32+D34+D36+D38+D40+D42+D44+D46+D48+D50+D52+D54)</f>
        <v>965</v>
      </c>
      <c r="E56" s="36">
        <f>(E8+E10+E12+E14+E16+E18+E20+E22+E24+E26+E28+E30+E32+E34+E36+E38+E40+E42+E44+E46+E48+E50+E52+E54)</f>
        <v>86</v>
      </c>
      <c r="F56" s="32">
        <f>(F8+F10+F12+F14+F16+F18+F20+F22+F24+F26+F28+F30+F32+F34+F36+F38+F40+F42+F44+F46+F48+F50+F52+F54)</f>
        <v>746</v>
      </c>
      <c r="G56" s="32">
        <f>(G8+G10+G12+G14+G16+G18+G20+G22+G24+G26+G28+G30+G32+G34+G36+G38+G40+G42+G44+G46+G48+G50+G52+G54)</f>
        <v>130</v>
      </c>
      <c r="H56" s="33">
        <f>(H8+H10+H12+H14+H16+H18+H20+H22+H24+H26+H28+H30+H32+H34+H36+H38+H40+H42+H44+H46+H48+H50+H52+H54)</f>
        <v>3</v>
      </c>
    </row>
    <row r="57" spans="2:8" s="2" customFormat="1" ht="15">
      <c r="B57" s="71"/>
      <c r="C57" s="31" t="s">
        <v>51</v>
      </c>
      <c r="D57" s="35">
        <v>100</v>
      </c>
      <c r="E57" s="37">
        <f>((E56*100)/D56)</f>
        <v>8.911917098445596</v>
      </c>
      <c r="F57" s="38">
        <f>((F56*100)/D56)</f>
        <v>77.30569948186529</v>
      </c>
      <c r="G57" s="38">
        <f>((G56*100)/D56)</f>
        <v>13.471502590673575</v>
      </c>
      <c r="H57" s="39">
        <f>((H56*100)/D56)</f>
        <v>0.31088082901554404</v>
      </c>
    </row>
    <row r="58" spans="2:8" s="2" customFormat="1" ht="15">
      <c r="B58" s="5" t="s">
        <v>30</v>
      </c>
      <c r="C58" s="5" t="s">
        <v>29</v>
      </c>
      <c r="D58" s="9">
        <v>18</v>
      </c>
      <c r="E58" s="13">
        <v>2</v>
      </c>
      <c r="F58" s="19">
        <v>15</v>
      </c>
      <c r="G58" s="19">
        <v>1</v>
      </c>
      <c r="H58" s="20">
        <v>0</v>
      </c>
    </row>
    <row r="59" spans="2:8" s="2" customFormat="1" ht="15">
      <c r="B59" s="5"/>
      <c r="C59" s="5" t="s">
        <v>51</v>
      </c>
      <c r="D59" s="9">
        <v>100</v>
      </c>
      <c r="E59" s="10">
        <f>E58*100/$D$58</f>
        <v>11.11111111111111</v>
      </c>
      <c r="F59" s="11">
        <f>F58*100/$D$58</f>
        <v>83.33333333333333</v>
      </c>
      <c r="G59" s="11">
        <v>5.555555555555555</v>
      </c>
      <c r="H59" s="12">
        <f>H58*100/$D$58</f>
        <v>0</v>
      </c>
    </row>
    <row r="60" spans="2:8" s="2" customFormat="1" ht="15">
      <c r="B60" s="21" t="s">
        <v>5</v>
      </c>
      <c r="C60" s="21" t="s">
        <v>29</v>
      </c>
      <c r="D60" s="23">
        <v>2</v>
      </c>
      <c r="E60" s="24">
        <v>0</v>
      </c>
      <c r="F60" s="25">
        <v>0</v>
      </c>
      <c r="G60" s="25">
        <v>2</v>
      </c>
      <c r="H60" s="26">
        <v>0</v>
      </c>
    </row>
    <row r="61" spans="2:8" s="2" customFormat="1" ht="15">
      <c r="B61" s="21"/>
      <c r="C61" s="21" t="s">
        <v>51</v>
      </c>
      <c r="D61" s="23">
        <v>100</v>
      </c>
      <c r="E61" s="22">
        <f>E60*100/$D$60</f>
        <v>0</v>
      </c>
      <c r="F61" s="27">
        <f>F60*100/$D$60</f>
        <v>0</v>
      </c>
      <c r="G61" s="27">
        <v>100</v>
      </c>
      <c r="H61" s="28">
        <f>H60*100/$D$60</f>
        <v>0</v>
      </c>
    </row>
    <row r="62" spans="2:8" s="2" customFormat="1" ht="15">
      <c r="B62" s="5" t="s">
        <v>6</v>
      </c>
      <c r="C62" s="5" t="s">
        <v>29</v>
      </c>
      <c r="D62" s="9">
        <v>10</v>
      </c>
      <c r="E62" s="13">
        <v>3</v>
      </c>
      <c r="F62" s="19">
        <v>6</v>
      </c>
      <c r="G62" s="19">
        <v>1</v>
      </c>
      <c r="H62" s="20">
        <v>0</v>
      </c>
    </row>
    <row r="63" spans="2:8" s="2" customFormat="1" ht="15">
      <c r="B63" s="5"/>
      <c r="C63" s="5" t="s">
        <v>51</v>
      </c>
      <c r="D63" s="9">
        <v>100</v>
      </c>
      <c r="E63" s="10">
        <f>(E62*100)/$D$62</f>
        <v>30</v>
      </c>
      <c r="F63" s="11">
        <f>(F62*100)/$D$62</f>
        <v>60</v>
      </c>
      <c r="G63" s="11">
        <v>10</v>
      </c>
      <c r="H63" s="12">
        <f>(H62*100)/$D$62</f>
        <v>0</v>
      </c>
    </row>
    <row r="64" spans="2:8" s="2" customFormat="1" ht="15">
      <c r="B64" s="21" t="s">
        <v>7</v>
      </c>
      <c r="C64" s="21" t="s">
        <v>29</v>
      </c>
      <c r="D64" s="23">
        <v>3</v>
      </c>
      <c r="E64" s="24">
        <v>0</v>
      </c>
      <c r="F64" s="25">
        <v>1</v>
      </c>
      <c r="G64" s="25">
        <v>2</v>
      </c>
      <c r="H64" s="26">
        <v>0</v>
      </c>
    </row>
    <row r="65" spans="2:8" s="2" customFormat="1" ht="15">
      <c r="B65" s="21"/>
      <c r="C65" s="21" t="s">
        <v>51</v>
      </c>
      <c r="D65" s="23">
        <v>100</v>
      </c>
      <c r="E65" s="22">
        <f>(E64*100)/$D$64</f>
        <v>0</v>
      </c>
      <c r="F65" s="27">
        <f>(F64*100)/$D$64</f>
        <v>33.333333333333336</v>
      </c>
      <c r="G65" s="27">
        <v>66.66666666666667</v>
      </c>
      <c r="H65" s="28">
        <f>(H64*100)/$D$64</f>
        <v>0</v>
      </c>
    </row>
    <row r="66" spans="2:8" s="2" customFormat="1" ht="15">
      <c r="B66" s="5" t="s">
        <v>8</v>
      </c>
      <c r="C66" s="5" t="s">
        <v>29</v>
      </c>
      <c r="D66" s="9">
        <v>17</v>
      </c>
      <c r="E66" s="13">
        <v>1</v>
      </c>
      <c r="F66" s="19">
        <v>14</v>
      </c>
      <c r="G66" s="19">
        <v>2</v>
      </c>
      <c r="H66" s="20">
        <v>0</v>
      </c>
    </row>
    <row r="67" spans="2:8" s="2" customFormat="1" ht="15">
      <c r="B67" s="5"/>
      <c r="C67" s="5" t="s">
        <v>51</v>
      </c>
      <c r="D67" s="9">
        <v>100</v>
      </c>
      <c r="E67" s="10">
        <f>(E66*100)/$D$66</f>
        <v>5.882352941176471</v>
      </c>
      <c r="F67" s="11">
        <f>(F66*100)/$D$66</f>
        <v>82.3529411764706</v>
      </c>
      <c r="G67" s="11">
        <v>11.764705882352942</v>
      </c>
      <c r="H67" s="12">
        <f>(H66*100)/$D$66</f>
        <v>0</v>
      </c>
    </row>
    <row r="68" spans="2:8" s="2" customFormat="1" ht="15">
      <c r="B68" s="21" t="s">
        <v>9</v>
      </c>
      <c r="C68" s="21" t="s">
        <v>29</v>
      </c>
      <c r="D68" s="23">
        <v>20</v>
      </c>
      <c r="E68" s="24">
        <v>0</v>
      </c>
      <c r="F68" s="25">
        <v>0</v>
      </c>
      <c r="G68" s="25">
        <v>20</v>
      </c>
      <c r="H68" s="26">
        <v>0</v>
      </c>
    </row>
    <row r="69" spans="2:8" s="2" customFormat="1" ht="15">
      <c r="B69" s="21"/>
      <c r="C69" s="21" t="s">
        <v>51</v>
      </c>
      <c r="D69" s="23">
        <v>100</v>
      </c>
      <c r="E69" s="22">
        <f>(E68*100)/$D$68</f>
        <v>0</v>
      </c>
      <c r="F69" s="27">
        <f>(F68*100)/$D$68</f>
        <v>0</v>
      </c>
      <c r="G69" s="27">
        <v>100</v>
      </c>
      <c r="H69" s="28">
        <f>(H68*100)/$D$68</f>
        <v>0</v>
      </c>
    </row>
    <row r="70" spans="2:8" s="2" customFormat="1" ht="15">
      <c r="B70" s="5" t="s">
        <v>38</v>
      </c>
      <c r="C70" s="5" t="s">
        <v>29</v>
      </c>
      <c r="D70" s="9">
        <v>6</v>
      </c>
      <c r="E70" s="13">
        <v>0</v>
      </c>
      <c r="F70" s="19">
        <v>0</v>
      </c>
      <c r="G70" s="19">
        <v>6</v>
      </c>
      <c r="H70" s="20">
        <v>0</v>
      </c>
    </row>
    <row r="71" spans="2:8" s="2" customFormat="1" ht="15">
      <c r="B71" s="5"/>
      <c r="C71" s="5" t="s">
        <v>51</v>
      </c>
      <c r="D71" s="9">
        <v>100</v>
      </c>
      <c r="E71" s="10">
        <f>(E70*100)/$D$70</f>
        <v>0</v>
      </c>
      <c r="F71" s="11">
        <f>(F70*100)/$D$70</f>
        <v>0</v>
      </c>
      <c r="G71" s="11">
        <v>100</v>
      </c>
      <c r="H71" s="12">
        <f>(H70*100)/$D$70</f>
        <v>0</v>
      </c>
    </row>
    <row r="72" spans="2:8" s="2" customFormat="1" ht="15">
      <c r="B72" s="21" t="s">
        <v>39</v>
      </c>
      <c r="C72" s="21" t="s">
        <v>29</v>
      </c>
      <c r="D72" s="23">
        <v>7</v>
      </c>
      <c r="E72" s="24">
        <v>0</v>
      </c>
      <c r="F72" s="25">
        <v>6</v>
      </c>
      <c r="G72" s="25">
        <v>1</v>
      </c>
      <c r="H72" s="26">
        <v>0</v>
      </c>
    </row>
    <row r="73" spans="2:8" s="2" customFormat="1" ht="15">
      <c r="B73" s="21"/>
      <c r="C73" s="21" t="s">
        <v>51</v>
      </c>
      <c r="D73" s="23">
        <v>100</v>
      </c>
      <c r="E73" s="22">
        <f>(E72*100)/$D$72</f>
        <v>0</v>
      </c>
      <c r="F73" s="27">
        <f>(F72*100)/$D$72</f>
        <v>85.71428571428571</v>
      </c>
      <c r="G73" s="27">
        <v>14.285714285714286</v>
      </c>
      <c r="H73" s="28">
        <f>(H72*100)/$D$72</f>
        <v>0</v>
      </c>
    </row>
    <row r="74" spans="2:8" s="2" customFormat="1" ht="15">
      <c r="B74" s="5" t="s">
        <v>13</v>
      </c>
      <c r="C74" s="5" t="s">
        <v>29</v>
      </c>
      <c r="D74" s="9">
        <v>128</v>
      </c>
      <c r="E74" s="13">
        <v>5</v>
      </c>
      <c r="F74" s="19">
        <v>86</v>
      </c>
      <c r="G74" s="19">
        <v>37</v>
      </c>
      <c r="H74" s="20">
        <v>0</v>
      </c>
    </row>
    <row r="75" spans="2:8" s="2" customFormat="1" ht="15">
      <c r="B75" s="5"/>
      <c r="C75" s="5" t="s">
        <v>51</v>
      </c>
      <c r="D75" s="9">
        <v>100</v>
      </c>
      <c r="E75" s="10">
        <f>(E74*100)/$D$74</f>
        <v>3.90625</v>
      </c>
      <c r="F75" s="11">
        <f>(F74*100)/$D$74</f>
        <v>67.1875</v>
      </c>
      <c r="G75" s="11">
        <v>28.90625</v>
      </c>
      <c r="H75" s="12">
        <f>(H74*100)/$D$74</f>
        <v>0</v>
      </c>
    </row>
    <row r="76" spans="2:8" s="2" customFormat="1" ht="15">
      <c r="B76" s="21" t="s">
        <v>45</v>
      </c>
      <c r="C76" s="21" t="s">
        <v>29</v>
      </c>
      <c r="D76" s="23">
        <v>10</v>
      </c>
      <c r="E76" s="24">
        <v>1</v>
      </c>
      <c r="F76" s="25">
        <v>8</v>
      </c>
      <c r="G76" s="25">
        <v>1</v>
      </c>
      <c r="H76" s="26">
        <v>0</v>
      </c>
    </row>
    <row r="77" spans="2:8" s="2" customFormat="1" ht="15">
      <c r="B77" s="21"/>
      <c r="C77" s="21" t="s">
        <v>51</v>
      </c>
      <c r="D77" s="23">
        <v>100</v>
      </c>
      <c r="E77" s="22">
        <f>(E76*100)/$D$76</f>
        <v>10</v>
      </c>
      <c r="F77" s="27">
        <f>(F76*100)/$D$76</f>
        <v>80</v>
      </c>
      <c r="G77" s="27">
        <v>10</v>
      </c>
      <c r="H77" s="28">
        <f>(H76*100)/$D$76</f>
        <v>0</v>
      </c>
    </row>
    <row r="78" spans="2:8" s="2" customFormat="1" ht="15">
      <c r="B78" s="5" t="s">
        <v>16</v>
      </c>
      <c r="C78" s="5" t="s">
        <v>29</v>
      </c>
      <c r="D78" s="9">
        <v>3</v>
      </c>
      <c r="E78" s="13">
        <v>0</v>
      </c>
      <c r="F78" s="19">
        <v>2</v>
      </c>
      <c r="G78" s="19">
        <v>1</v>
      </c>
      <c r="H78" s="20">
        <v>0</v>
      </c>
    </row>
    <row r="79" spans="2:8" s="2" customFormat="1" ht="15">
      <c r="B79" s="5"/>
      <c r="C79" s="5" t="s">
        <v>51</v>
      </c>
      <c r="D79" s="9">
        <v>100</v>
      </c>
      <c r="E79" s="10">
        <f>(E78*100)/$D$78</f>
        <v>0</v>
      </c>
      <c r="F79" s="11">
        <f>(F78*100)/$D$78</f>
        <v>66.66666666666667</v>
      </c>
      <c r="G79" s="11">
        <v>33.333333333333336</v>
      </c>
      <c r="H79" s="12">
        <f>(H78*100)/$D$78</f>
        <v>0</v>
      </c>
    </row>
    <row r="80" spans="2:8" s="2" customFormat="1" ht="15">
      <c r="B80" s="21" t="s">
        <v>19</v>
      </c>
      <c r="C80" s="21" t="s">
        <v>29</v>
      </c>
      <c r="D80" s="23">
        <v>36</v>
      </c>
      <c r="E80" s="24">
        <v>0</v>
      </c>
      <c r="F80" s="25">
        <v>10</v>
      </c>
      <c r="G80" s="25">
        <v>26</v>
      </c>
      <c r="H80" s="26">
        <v>0</v>
      </c>
    </row>
    <row r="81" spans="2:8" s="2" customFormat="1" ht="15">
      <c r="B81" s="21"/>
      <c r="C81" s="21" t="s">
        <v>51</v>
      </c>
      <c r="D81" s="23">
        <v>100</v>
      </c>
      <c r="E81" s="22">
        <f>(E80*100)/$D$80</f>
        <v>0</v>
      </c>
      <c r="F81" s="27">
        <f>(F80*100)/$D$80</f>
        <v>27.77777777777778</v>
      </c>
      <c r="G81" s="27">
        <v>72.22222222222223</v>
      </c>
      <c r="H81" s="28">
        <f>(H80*100)/$D$80</f>
        <v>0</v>
      </c>
    </row>
    <row r="82" spans="2:8" s="2" customFormat="1" ht="15">
      <c r="B82" s="5" t="s">
        <v>47</v>
      </c>
      <c r="C82" s="5" t="s">
        <v>29</v>
      </c>
      <c r="D82" s="9">
        <v>7</v>
      </c>
      <c r="E82" s="13">
        <v>3</v>
      </c>
      <c r="F82" s="19">
        <v>4</v>
      </c>
      <c r="G82" s="19">
        <v>0</v>
      </c>
      <c r="H82" s="20">
        <v>0</v>
      </c>
    </row>
    <row r="83" spans="2:8" s="2" customFormat="1" ht="15">
      <c r="B83" s="5"/>
      <c r="C83" s="5" t="s">
        <v>51</v>
      </c>
      <c r="D83" s="9">
        <v>100</v>
      </c>
      <c r="E83" s="10">
        <f>(E82*100)/$D$82</f>
        <v>42.857142857142854</v>
      </c>
      <c r="F83" s="11">
        <f>(F82*100)/$D$82</f>
        <v>57.142857142857146</v>
      </c>
      <c r="G83" s="11">
        <v>0</v>
      </c>
      <c r="H83" s="12">
        <f>(H82*100)/$D$82</f>
        <v>0</v>
      </c>
    </row>
    <row r="84" spans="2:8" s="2" customFormat="1" ht="15">
      <c r="B84" s="21" t="s">
        <v>24</v>
      </c>
      <c r="C84" s="21" t="s">
        <v>29</v>
      </c>
      <c r="D84" s="23">
        <v>17</v>
      </c>
      <c r="E84" s="24">
        <v>0</v>
      </c>
      <c r="F84" s="25">
        <v>13</v>
      </c>
      <c r="G84" s="25">
        <v>4</v>
      </c>
      <c r="H84" s="26">
        <v>0</v>
      </c>
    </row>
    <row r="85" spans="2:8" s="2" customFormat="1" ht="15">
      <c r="B85" s="21"/>
      <c r="C85" s="21" t="s">
        <v>51</v>
      </c>
      <c r="D85" s="23">
        <v>100</v>
      </c>
      <c r="E85" s="22">
        <f>(E84*100)/$D$84</f>
        <v>0</v>
      </c>
      <c r="F85" s="27">
        <f>(F84*100)/$D$84</f>
        <v>76.47058823529412</v>
      </c>
      <c r="G85" s="27">
        <v>23.529411764705884</v>
      </c>
      <c r="H85" s="28">
        <f>(H84*100)/$D$84</f>
        <v>0</v>
      </c>
    </row>
    <row r="86" spans="2:8" s="2" customFormat="1" ht="15">
      <c r="B86" s="5" t="s">
        <v>49</v>
      </c>
      <c r="C86" s="5" t="s">
        <v>29</v>
      </c>
      <c r="D86" s="9">
        <v>22</v>
      </c>
      <c r="E86" s="13">
        <v>1</v>
      </c>
      <c r="F86" s="19">
        <v>12</v>
      </c>
      <c r="G86" s="19">
        <v>9</v>
      </c>
      <c r="H86" s="20">
        <v>0</v>
      </c>
    </row>
    <row r="87" spans="2:8" s="2" customFormat="1" ht="15">
      <c r="B87" s="5"/>
      <c r="C87" s="5" t="s">
        <v>51</v>
      </c>
      <c r="D87" s="9">
        <v>100</v>
      </c>
      <c r="E87" s="10">
        <f>(E86*100)/$D$86</f>
        <v>4.545454545454546</v>
      </c>
      <c r="F87" s="11">
        <f>(F86*100)/$D$86</f>
        <v>54.54545454545455</v>
      </c>
      <c r="G87" s="11">
        <v>40.90909090909091</v>
      </c>
      <c r="H87" s="12">
        <f>(H86*100)/$D$86</f>
        <v>0</v>
      </c>
    </row>
    <row r="88" spans="2:8" ht="15">
      <c r="B88" s="31" t="s">
        <v>59</v>
      </c>
      <c r="C88" s="31" t="s">
        <v>29</v>
      </c>
      <c r="D88" s="35">
        <f>(D58+D60+D62+D64+D66+D68+D70+D72+D74+D76+D78+D80+D82+D84+D86)</f>
        <v>306</v>
      </c>
      <c r="E88" s="36">
        <f>(E58+E60+E62+E64+E66+E68+E70+E72+E74+E76+E78+E80+E82+E84+E86)</f>
        <v>16</v>
      </c>
      <c r="F88" s="32">
        <f>(F58+F60+F62+F64+F66+F68+F70+F72+F74+F76+F78+F80+F82+F84+F86)</f>
        <v>177</v>
      </c>
      <c r="G88" s="32">
        <f>(G58+G60+G62+G64+G66+G68+G70+G72+G74+G76+G78+G80+G82+G84+G86)</f>
        <v>113</v>
      </c>
      <c r="H88" s="33">
        <f>(H58+H60+H62+H64+H66+H68+H70+H72+H74+H76+H78+H80+H82+H84+H86)</f>
        <v>0</v>
      </c>
    </row>
    <row r="89" spans="2:8" ht="15">
      <c r="B89" s="31"/>
      <c r="C89" s="31" t="s">
        <v>51</v>
      </c>
      <c r="D89" s="35">
        <v>100</v>
      </c>
      <c r="E89" s="37">
        <f>((E88*100)/D88)</f>
        <v>5.228758169934641</v>
      </c>
      <c r="F89" s="38">
        <f>((F88*100)/E88)</f>
        <v>1106.25</v>
      </c>
      <c r="G89" s="38">
        <f>((G88*100)/F88)</f>
        <v>63.84180790960452</v>
      </c>
      <c r="H89" s="39">
        <f>((H88*100)/G88)</f>
        <v>0</v>
      </c>
    </row>
    <row r="90" spans="2:8" ht="15">
      <c r="B90" s="29" t="s">
        <v>62</v>
      </c>
      <c r="C90" s="29" t="s">
        <v>29</v>
      </c>
      <c r="D90" s="30">
        <f>(D56+D88)</f>
        <v>1271</v>
      </c>
      <c r="E90" s="40">
        <f>(E56+E88)</f>
        <v>102</v>
      </c>
      <c r="F90" s="17">
        <f>(F56+F88)</f>
        <v>923</v>
      </c>
      <c r="G90" s="17">
        <f>(G56+G88)</f>
        <v>243</v>
      </c>
      <c r="H90" s="34">
        <f>(H56+H88)</f>
        <v>3</v>
      </c>
    </row>
    <row r="91" spans="2:8" ht="15">
      <c r="B91" s="46"/>
      <c r="C91" s="46" t="s">
        <v>51</v>
      </c>
      <c r="D91" s="47">
        <v>100</v>
      </c>
      <c r="E91" s="48">
        <f>((E90*100)/D90)</f>
        <v>8.025177025963808</v>
      </c>
      <c r="F91" s="49">
        <f>((F90*100)/D90)</f>
        <v>72.61998426435878</v>
      </c>
      <c r="G91" s="49">
        <f>((G90*100)/D90)</f>
        <v>19.118804091266718</v>
      </c>
      <c r="H91" s="50">
        <f>((H90*100)/D90)</f>
        <v>0.23603461841070023</v>
      </c>
    </row>
    <row r="92" spans="2:8" ht="15">
      <c r="B92" s="16"/>
      <c r="C92" s="16"/>
      <c r="D92" s="17"/>
      <c r="E92" s="18"/>
      <c r="F92" s="18"/>
      <c r="G92" s="18"/>
      <c r="H92" s="18"/>
    </row>
    <row r="93" spans="2:8" s="2" customFormat="1" ht="15">
      <c r="B93" s="8" t="s">
        <v>33</v>
      </c>
      <c r="C93" s="4"/>
      <c r="D93" s="4"/>
      <c r="E93" s="4"/>
      <c r="F93" s="4"/>
      <c r="G93" s="4"/>
      <c r="H93" s="4"/>
    </row>
    <row r="94" spans="2:8" s="2" customFormat="1" ht="15">
      <c r="B94" s="7" t="s">
        <v>63</v>
      </c>
      <c r="C94" s="51"/>
      <c r="D94" s="51"/>
      <c r="E94" s="51"/>
      <c r="F94" s="51"/>
      <c r="G94" s="51"/>
      <c r="H94" s="51"/>
    </row>
    <row r="95" spans="2:8" s="52" customFormat="1" ht="15">
      <c r="B95" s="68" t="s">
        <v>64</v>
      </c>
      <c r="C95" s="68"/>
      <c r="D95" s="68"/>
      <c r="E95" s="68"/>
      <c r="F95" s="68"/>
      <c r="G95" s="68"/>
      <c r="H95" s="68"/>
    </row>
    <row r="96" spans="2:8" s="2" customFormat="1" ht="15">
      <c r="B96" s="67" t="s">
        <v>65</v>
      </c>
      <c r="C96" s="67"/>
      <c r="D96" s="67"/>
      <c r="E96" s="67"/>
      <c r="F96" s="67"/>
      <c r="G96" s="67"/>
      <c r="H96" s="67"/>
    </row>
    <row r="97" spans="2:8" s="2" customFormat="1" ht="15">
      <c r="B97" s="67" t="s">
        <v>66</v>
      </c>
      <c r="C97" s="67"/>
      <c r="D97" s="67"/>
      <c r="E97" s="67"/>
      <c r="F97" s="67"/>
      <c r="G97" s="67"/>
      <c r="H97" s="67"/>
    </row>
    <row r="98" spans="2:8" s="2" customFormat="1" ht="15">
      <c r="B98" s="68" t="s">
        <v>68</v>
      </c>
      <c r="C98" s="72"/>
      <c r="D98" s="72"/>
      <c r="E98" s="72"/>
      <c r="F98" s="72"/>
      <c r="G98" s="72"/>
      <c r="H98" s="72"/>
    </row>
    <row r="99" spans="2:8" s="2" customFormat="1" ht="15">
      <c r="B99" s="7"/>
      <c r="C99" s="4"/>
      <c r="D99" s="4"/>
      <c r="E99" s="4"/>
      <c r="F99" s="4"/>
      <c r="G99" s="4"/>
      <c r="H99" s="4"/>
    </row>
    <row r="100" spans="2:8" ht="36" customHeight="1">
      <c r="B100" s="74" t="s">
        <v>34</v>
      </c>
      <c r="C100" s="74"/>
      <c r="D100" s="74"/>
      <c r="E100" s="74"/>
      <c r="F100" s="74"/>
      <c r="G100" s="74"/>
      <c r="H100" s="74"/>
    </row>
    <row r="102" spans="2:8" ht="40.5" customHeight="1">
      <c r="B102" s="65" t="s">
        <v>52</v>
      </c>
      <c r="C102" s="65"/>
      <c r="D102" s="65"/>
      <c r="E102" s="65"/>
      <c r="F102" s="65"/>
      <c r="G102" s="65"/>
      <c r="H102" s="65"/>
    </row>
    <row r="103" spans="2:8" ht="15.75">
      <c r="B103" s="66" t="s">
        <v>32</v>
      </c>
      <c r="C103" s="66"/>
      <c r="D103" s="66"/>
      <c r="E103" s="66"/>
      <c r="F103" s="66"/>
      <c r="G103" s="66"/>
      <c r="H103" s="66"/>
    </row>
    <row r="105" spans="2:8" ht="4.5" customHeight="1">
      <c r="B105" s="15"/>
      <c r="C105" s="15"/>
      <c r="D105" s="15"/>
      <c r="E105" s="15"/>
      <c r="F105" s="15"/>
      <c r="G105" s="15"/>
      <c r="H105" s="15"/>
    </row>
    <row r="106" spans="2:8" ht="15" customHeight="1">
      <c r="B106" s="73" t="s">
        <v>27</v>
      </c>
      <c r="C106" s="69"/>
      <c r="D106" s="73" t="s">
        <v>58</v>
      </c>
      <c r="E106" s="75" t="s">
        <v>35</v>
      </c>
      <c r="F106" s="75"/>
      <c r="G106" s="75"/>
      <c r="H106" s="75"/>
    </row>
    <row r="107" spans="2:8" ht="56.25" customHeight="1">
      <c r="B107" s="73"/>
      <c r="C107" s="70"/>
      <c r="D107" s="73"/>
      <c r="E107" s="14" t="s">
        <v>1</v>
      </c>
      <c r="F107" s="14" t="s">
        <v>36</v>
      </c>
      <c r="G107" s="14" t="s">
        <v>28</v>
      </c>
      <c r="H107" s="14" t="s">
        <v>2</v>
      </c>
    </row>
    <row r="108" spans="2:8" ht="15">
      <c r="B108" s="41" t="s">
        <v>0</v>
      </c>
      <c r="C108" s="41" t="s">
        <v>31</v>
      </c>
      <c r="D108" s="43">
        <v>15503</v>
      </c>
      <c r="E108" s="43">
        <v>4212</v>
      </c>
      <c r="F108" s="44">
        <v>10902</v>
      </c>
      <c r="G108" s="44">
        <v>389</v>
      </c>
      <c r="H108" s="45">
        <v>0</v>
      </c>
    </row>
    <row r="109" spans="2:8" ht="15">
      <c r="B109" s="21"/>
      <c r="C109" s="21" t="s">
        <v>51</v>
      </c>
      <c r="D109" s="24">
        <v>100</v>
      </c>
      <c r="E109" s="22">
        <f>E108*100/$D$108</f>
        <v>27.168935044830032</v>
      </c>
      <c r="F109" s="27">
        <f>F108*100/$D$108</f>
        <v>70.321873185835</v>
      </c>
      <c r="G109" s="27">
        <v>2.5091917693349672</v>
      </c>
      <c r="H109" s="28">
        <f>H108*100/$D$108</f>
        <v>0</v>
      </c>
    </row>
    <row r="110" spans="2:8" ht="15">
      <c r="B110" s="5" t="s">
        <v>3</v>
      </c>
      <c r="C110" s="5" t="s">
        <v>29</v>
      </c>
      <c r="D110" s="13">
        <v>10636</v>
      </c>
      <c r="E110" s="13">
        <v>3632</v>
      </c>
      <c r="F110" s="19">
        <v>6969</v>
      </c>
      <c r="G110" s="19">
        <v>35</v>
      </c>
      <c r="H110" s="20">
        <v>0</v>
      </c>
    </row>
    <row r="111" spans="2:8" ht="15">
      <c r="B111" s="5"/>
      <c r="C111" s="5" t="s">
        <v>51</v>
      </c>
      <c r="D111" s="13">
        <v>100</v>
      </c>
      <c r="E111" s="10">
        <f>E110*100/$D$110</f>
        <v>34.1481760060173</v>
      </c>
      <c r="F111" s="11">
        <f>F110*100/$D$110</f>
        <v>65.52275291462956</v>
      </c>
      <c r="G111" s="11">
        <v>0.3290710793531403</v>
      </c>
      <c r="H111" s="12">
        <f>H110*100/$D$110</f>
        <v>0</v>
      </c>
    </row>
    <row r="112" spans="2:8" ht="15">
      <c r="B112" s="21" t="s">
        <v>4</v>
      </c>
      <c r="C112" s="21" t="s">
        <v>29</v>
      </c>
      <c r="D112" s="24">
        <v>1464</v>
      </c>
      <c r="E112" s="24">
        <v>450</v>
      </c>
      <c r="F112" s="25">
        <v>1014</v>
      </c>
      <c r="G112" s="25">
        <v>0</v>
      </c>
      <c r="H112" s="26">
        <v>0</v>
      </c>
    </row>
    <row r="113" spans="2:8" ht="15">
      <c r="B113" s="21"/>
      <c r="C113" s="21" t="s">
        <v>51</v>
      </c>
      <c r="D113" s="24">
        <v>100</v>
      </c>
      <c r="E113" s="22">
        <f>E112*100/$D$112</f>
        <v>30.737704918032787</v>
      </c>
      <c r="F113" s="27">
        <f>F112*100/$D$112</f>
        <v>69.26229508196721</v>
      </c>
      <c r="G113" s="27">
        <v>0</v>
      </c>
      <c r="H113" s="28">
        <f>H112*100/$D$112</f>
        <v>0</v>
      </c>
    </row>
    <row r="114" spans="2:8" ht="15">
      <c r="B114" s="5" t="s">
        <v>37</v>
      </c>
      <c r="C114" s="5" t="s">
        <v>29</v>
      </c>
      <c r="D114" s="13">
        <v>17476</v>
      </c>
      <c r="E114" s="13">
        <v>3770</v>
      </c>
      <c r="F114" s="19">
        <v>8487</v>
      </c>
      <c r="G114" s="19">
        <v>5219</v>
      </c>
      <c r="H114" s="20">
        <v>0</v>
      </c>
    </row>
    <row r="115" spans="2:8" ht="15">
      <c r="B115" s="5"/>
      <c r="C115" s="5" t="s">
        <v>51</v>
      </c>
      <c r="D115" s="13">
        <v>100</v>
      </c>
      <c r="E115" s="10">
        <f>E114*100/$D$114</f>
        <v>21.572442206454568</v>
      </c>
      <c r="F115" s="11">
        <f>F114*100/$D$114</f>
        <v>48.56374456397345</v>
      </c>
      <c r="G115" s="11">
        <v>29.863813229571985</v>
      </c>
      <c r="H115" s="12">
        <f>H114*100/$D$114</f>
        <v>0</v>
      </c>
    </row>
    <row r="116" spans="2:8" ht="15">
      <c r="B116" s="21" t="s">
        <v>10</v>
      </c>
      <c r="C116" s="21" t="s">
        <v>29</v>
      </c>
      <c r="D116" s="24">
        <v>605</v>
      </c>
      <c r="E116" s="24">
        <v>300</v>
      </c>
      <c r="F116" s="25">
        <v>305</v>
      </c>
      <c r="G116" s="25">
        <v>0</v>
      </c>
      <c r="H116" s="26">
        <v>0</v>
      </c>
    </row>
    <row r="117" spans="2:8" ht="15">
      <c r="B117" s="21"/>
      <c r="C117" s="21" t="s">
        <v>51</v>
      </c>
      <c r="D117" s="24">
        <v>100</v>
      </c>
      <c r="E117" s="22">
        <f>E116*100/$D$116</f>
        <v>49.586776859504134</v>
      </c>
      <c r="F117" s="27">
        <f>F116*100/$D$116</f>
        <v>50.413223140495866</v>
      </c>
      <c r="G117" s="27">
        <v>0</v>
      </c>
      <c r="H117" s="28">
        <f>H116*100/$D$116</f>
        <v>0</v>
      </c>
    </row>
    <row r="118" spans="2:8" ht="15">
      <c r="B118" s="5" t="s">
        <v>11</v>
      </c>
      <c r="C118" s="5" t="s">
        <v>29</v>
      </c>
      <c r="D118" s="13">
        <v>13212</v>
      </c>
      <c r="E118" s="13">
        <v>80</v>
      </c>
      <c r="F118" s="19">
        <v>12152</v>
      </c>
      <c r="G118" s="19">
        <v>520</v>
      </c>
      <c r="H118" s="20">
        <v>460</v>
      </c>
    </row>
    <row r="119" spans="2:8" ht="15">
      <c r="B119" s="5"/>
      <c r="C119" s="5" t="s">
        <v>51</v>
      </c>
      <c r="D119" s="13">
        <v>100</v>
      </c>
      <c r="E119" s="10">
        <f>E118*100/$D$118</f>
        <v>0.6055101422948834</v>
      </c>
      <c r="F119" s="11">
        <f>F118*100/$D$118</f>
        <v>91.9769906145928</v>
      </c>
      <c r="G119" s="11">
        <v>3.935815924916742</v>
      </c>
      <c r="H119" s="12">
        <f>H118*100/$D$118</f>
        <v>3.48168331819558</v>
      </c>
    </row>
    <row r="120" spans="2:8" ht="15">
      <c r="B120" s="21" t="s">
        <v>40</v>
      </c>
      <c r="C120" s="21" t="s">
        <v>29</v>
      </c>
      <c r="D120" s="24">
        <v>19769</v>
      </c>
      <c r="E120" s="24">
        <v>1110</v>
      </c>
      <c r="F120" s="25">
        <v>18614</v>
      </c>
      <c r="G120" s="25">
        <v>45</v>
      </c>
      <c r="H120" s="26">
        <v>0</v>
      </c>
    </row>
    <row r="121" spans="2:8" ht="15">
      <c r="B121" s="21"/>
      <c r="C121" s="21" t="s">
        <v>51</v>
      </c>
      <c r="D121" s="24">
        <v>100</v>
      </c>
      <c r="E121" s="22">
        <f>E120*100/$D$120</f>
        <v>5.614851535231929</v>
      </c>
      <c r="F121" s="27">
        <f>F120*100/$D$120</f>
        <v>94.15751934847488</v>
      </c>
      <c r="G121" s="27">
        <v>0.2276291162931863</v>
      </c>
      <c r="H121" s="28">
        <f>H120*100/$D$120</f>
        <v>0</v>
      </c>
    </row>
    <row r="122" spans="2:8" ht="15">
      <c r="B122" s="5" t="s">
        <v>41</v>
      </c>
      <c r="C122" s="5" t="s">
        <v>29</v>
      </c>
      <c r="D122" s="13">
        <v>1482</v>
      </c>
      <c r="E122" s="13">
        <v>45</v>
      </c>
      <c r="F122" s="19">
        <v>1302</v>
      </c>
      <c r="G122" s="19">
        <v>135</v>
      </c>
      <c r="H122" s="20">
        <v>0</v>
      </c>
    </row>
    <row r="123" spans="2:8" ht="15">
      <c r="B123" s="5"/>
      <c r="C123" s="5" t="s">
        <v>51</v>
      </c>
      <c r="D123" s="13">
        <v>100</v>
      </c>
      <c r="E123" s="10">
        <f>E122*100/$D$122</f>
        <v>3.0364372469635628</v>
      </c>
      <c r="F123" s="11">
        <f>F122*100/$D$122</f>
        <v>87.85425101214575</v>
      </c>
      <c r="G123" s="11">
        <v>9.109311740890687</v>
      </c>
      <c r="H123" s="12">
        <f>H122*100/$D$122</f>
        <v>0</v>
      </c>
    </row>
    <row r="124" spans="2:8" ht="15">
      <c r="B124" s="21" t="s">
        <v>42</v>
      </c>
      <c r="C124" s="21" t="s">
        <v>29</v>
      </c>
      <c r="D124" s="24">
        <v>953</v>
      </c>
      <c r="E124" s="24">
        <v>390</v>
      </c>
      <c r="F124" s="25">
        <v>463</v>
      </c>
      <c r="G124" s="25">
        <v>100</v>
      </c>
      <c r="H124" s="26">
        <v>0</v>
      </c>
    </row>
    <row r="125" spans="2:8" ht="15">
      <c r="B125" s="21"/>
      <c r="C125" s="21" t="s">
        <v>51</v>
      </c>
      <c r="D125" s="24">
        <v>100</v>
      </c>
      <c r="E125" s="22">
        <f>E124*100/$D$124</f>
        <v>40.923399790136415</v>
      </c>
      <c r="F125" s="27">
        <f>F124*100/$D$124</f>
        <v>48.58342077649528</v>
      </c>
      <c r="G125" s="27">
        <v>10.49317943336831</v>
      </c>
      <c r="H125" s="28">
        <f>H124*100/$D$124</f>
        <v>0</v>
      </c>
    </row>
    <row r="126" spans="2:8" ht="15">
      <c r="B126" s="5" t="s">
        <v>43</v>
      </c>
      <c r="C126" s="5" t="s">
        <v>29</v>
      </c>
      <c r="D126" s="13">
        <v>9261</v>
      </c>
      <c r="E126" s="13">
        <v>200</v>
      </c>
      <c r="F126" s="19">
        <v>7961</v>
      </c>
      <c r="G126" s="19">
        <v>1100</v>
      </c>
      <c r="H126" s="20">
        <v>0</v>
      </c>
    </row>
    <row r="127" spans="2:8" ht="15">
      <c r="B127" s="5"/>
      <c r="C127" s="5" t="s">
        <v>51</v>
      </c>
      <c r="D127" s="13">
        <v>100</v>
      </c>
      <c r="E127" s="10">
        <f>E126*100/$D$126</f>
        <v>2.1595939963286903</v>
      </c>
      <c r="F127" s="11">
        <f>F126*100/$D$126</f>
        <v>85.96263902386352</v>
      </c>
      <c r="G127" s="11">
        <v>11.877766979807797</v>
      </c>
      <c r="H127" s="12">
        <f>H126*100/$D$126</f>
        <v>0</v>
      </c>
    </row>
    <row r="128" spans="2:8" ht="15">
      <c r="B128" s="21" t="s">
        <v>12</v>
      </c>
      <c r="C128" s="21" t="s">
        <v>29</v>
      </c>
      <c r="D128" s="24">
        <v>53254</v>
      </c>
      <c r="E128" s="24">
        <v>13800</v>
      </c>
      <c r="F128" s="25">
        <v>28989</v>
      </c>
      <c r="G128" s="25">
        <v>10465</v>
      </c>
      <c r="H128" s="26">
        <v>0</v>
      </c>
    </row>
    <row r="129" spans="2:8" ht="15">
      <c r="B129" s="21"/>
      <c r="C129" s="21" t="s">
        <v>51</v>
      </c>
      <c r="D129" s="24">
        <v>100</v>
      </c>
      <c r="E129" s="22">
        <f>E128*100/$D$128</f>
        <v>25.913546400270402</v>
      </c>
      <c r="F129" s="27">
        <f>F128*100/$D$128</f>
        <v>54.435347579524546</v>
      </c>
      <c r="G129" s="27">
        <v>19.651106020205056</v>
      </c>
      <c r="H129" s="28">
        <f>H128*100/$D$128</f>
        <v>0</v>
      </c>
    </row>
    <row r="130" spans="2:8" ht="15">
      <c r="B130" s="5" t="s">
        <v>44</v>
      </c>
      <c r="C130" s="5" t="s">
        <v>29</v>
      </c>
      <c r="D130" s="13">
        <v>21563</v>
      </c>
      <c r="E130" s="13">
        <v>13150</v>
      </c>
      <c r="F130" s="19">
        <v>8413</v>
      </c>
      <c r="G130" s="19">
        <v>0</v>
      </c>
      <c r="H130" s="20">
        <v>0</v>
      </c>
    </row>
    <row r="131" spans="2:8" ht="15">
      <c r="B131" s="5"/>
      <c r="C131" s="5" t="s">
        <v>51</v>
      </c>
      <c r="D131" s="13">
        <v>100</v>
      </c>
      <c r="E131" s="10">
        <f>E130*100/$D$130</f>
        <v>60.98409312247832</v>
      </c>
      <c r="F131" s="11">
        <f>F130*100/$D$130</f>
        <v>39.01590687752168</v>
      </c>
      <c r="G131" s="11">
        <v>0</v>
      </c>
      <c r="H131" s="12">
        <f>H130*100/$D$130</f>
        <v>0</v>
      </c>
    </row>
    <row r="132" spans="2:8" ht="15">
      <c r="B132" s="21" t="s">
        <v>14</v>
      </c>
      <c r="C132" s="21" t="s">
        <v>29</v>
      </c>
      <c r="D132" s="24">
        <v>51038</v>
      </c>
      <c r="E132" s="24">
        <v>17109</v>
      </c>
      <c r="F132" s="25">
        <v>29359</v>
      </c>
      <c r="G132" s="25">
        <v>4570</v>
      </c>
      <c r="H132" s="26">
        <v>0</v>
      </c>
    </row>
    <row r="133" spans="2:8" ht="15">
      <c r="B133" s="21"/>
      <c r="C133" s="21" t="s">
        <v>51</v>
      </c>
      <c r="D133" s="24">
        <v>100</v>
      </c>
      <c r="E133" s="22">
        <f>E132*100/$D$132</f>
        <v>33.52208158626905</v>
      </c>
      <c r="F133" s="27">
        <f>F132*100/$D$132</f>
        <v>57.523805791763</v>
      </c>
      <c r="G133" s="27">
        <v>8.954112621967946</v>
      </c>
      <c r="H133" s="28">
        <f>H132*100/$D$132</f>
        <v>0</v>
      </c>
    </row>
    <row r="134" spans="2:8" ht="15">
      <c r="B134" s="5" t="s">
        <v>15</v>
      </c>
      <c r="C134" s="5" t="s">
        <v>29</v>
      </c>
      <c r="D134" s="13">
        <v>4113</v>
      </c>
      <c r="E134" s="13">
        <v>65</v>
      </c>
      <c r="F134" s="19">
        <v>3680</v>
      </c>
      <c r="G134" s="19">
        <v>368</v>
      </c>
      <c r="H134" s="20">
        <v>0</v>
      </c>
    </row>
    <row r="135" spans="2:8" ht="15">
      <c r="B135" s="5"/>
      <c r="C135" s="5" t="s">
        <v>51</v>
      </c>
      <c r="D135" s="13">
        <v>100</v>
      </c>
      <c r="E135" s="10">
        <f>E134*100/$D$134</f>
        <v>1.5803549720398735</v>
      </c>
      <c r="F135" s="11">
        <f>F134*100/$D$134</f>
        <v>89.47240457087284</v>
      </c>
      <c r="G135" s="11">
        <v>8.947240457087284</v>
      </c>
      <c r="H135" s="12">
        <f>H134*100/$D$134</f>
        <v>0</v>
      </c>
    </row>
    <row r="136" spans="2:8" ht="15">
      <c r="B136" s="21" t="s">
        <v>17</v>
      </c>
      <c r="C136" s="21" t="s">
        <v>29</v>
      </c>
      <c r="D136" s="24">
        <v>8835</v>
      </c>
      <c r="E136" s="24">
        <v>1850</v>
      </c>
      <c r="F136" s="25">
        <v>6340</v>
      </c>
      <c r="G136" s="25">
        <v>645</v>
      </c>
      <c r="H136" s="26">
        <v>0</v>
      </c>
    </row>
    <row r="137" spans="2:8" ht="15">
      <c r="B137" s="21"/>
      <c r="C137" s="21" t="s">
        <v>51</v>
      </c>
      <c r="D137" s="24">
        <v>100</v>
      </c>
      <c r="E137" s="22">
        <f>E136*100/$D$136</f>
        <v>20.939445387662705</v>
      </c>
      <c r="F137" s="27">
        <f>F136*100/$D$136</f>
        <v>71.76004527447651</v>
      </c>
      <c r="G137" s="27">
        <v>7.300509337860781</v>
      </c>
      <c r="H137" s="28">
        <f>H136*100/$D$136</f>
        <v>0</v>
      </c>
    </row>
    <row r="138" spans="2:8" ht="15">
      <c r="B138" s="5" t="s">
        <v>18</v>
      </c>
      <c r="C138" s="5" t="s">
        <v>29</v>
      </c>
      <c r="D138" s="13">
        <v>14483</v>
      </c>
      <c r="E138" s="13">
        <v>0</v>
      </c>
      <c r="F138" s="19">
        <v>10987</v>
      </c>
      <c r="G138" s="19">
        <v>3496</v>
      </c>
      <c r="H138" s="20">
        <v>0</v>
      </c>
    </row>
    <row r="139" spans="2:8" ht="15">
      <c r="B139" s="5"/>
      <c r="C139" s="5" t="s">
        <v>51</v>
      </c>
      <c r="D139" s="13">
        <v>100</v>
      </c>
      <c r="E139" s="10">
        <f>E138*100/$D$138</f>
        <v>0</v>
      </c>
      <c r="F139" s="11">
        <f>F138*100/$D$138</f>
        <v>75.86135469170752</v>
      </c>
      <c r="G139" s="11">
        <v>24.13864530829248</v>
      </c>
      <c r="H139" s="12">
        <f>H138*100/$D$138</f>
        <v>0</v>
      </c>
    </row>
    <row r="140" spans="2:8" ht="15">
      <c r="B140" s="21" t="s">
        <v>46</v>
      </c>
      <c r="C140" s="21" t="s">
        <v>29</v>
      </c>
      <c r="D140" s="24">
        <v>1443</v>
      </c>
      <c r="E140" s="24">
        <v>1192</v>
      </c>
      <c r="F140" s="25">
        <v>196</v>
      </c>
      <c r="G140" s="25">
        <v>55</v>
      </c>
      <c r="H140" s="26">
        <v>0</v>
      </c>
    </row>
    <row r="141" spans="2:8" ht="15">
      <c r="B141" s="21"/>
      <c r="C141" s="21" t="s">
        <v>51</v>
      </c>
      <c r="D141" s="24">
        <v>100</v>
      </c>
      <c r="E141" s="22">
        <f>E140*100/$D$140</f>
        <v>82.6056826056826</v>
      </c>
      <c r="F141" s="27">
        <f>F140*100/$D$140</f>
        <v>13.582813582813582</v>
      </c>
      <c r="G141" s="27">
        <v>3.8115038115038113</v>
      </c>
      <c r="H141" s="28">
        <f>H140*100/$D$140</f>
        <v>0</v>
      </c>
    </row>
    <row r="142" spans="2:8" ht="15">
      <c r="B142" s="5" t="s">
        <v>20</v>
      </c>
      <c r="C142" s="5" t="s">
        <v>29</v>
      </c>
      <c r="D142" s="13">
        <v>41899</v>
      </c>
      <c r="E142" s="13">
        <v>19073</v>
      </c>
      <c r="F142" s="19">
        <v>16082</v>
      </c>
      <c r="G142" s="19">
        <v>5954</v>
      </c>
      <c r="H142" s="20">
        <v>790</v>
      </c>
    </row>
    <row r="143" spans="2:8" ht="15">
      <c r="B143" s="5"/>
      <c r="C143" s="5" t="s">
        <v>51</v>
      </c>
      <c r="D143" s="13">
        <v>100</v>
      </c>
      <c r="E143" s="10">
        <f>E142*100/$D$142</f>
        <v>45.52137282512709</v>
      </c>
      <c r="F143" s="11">
        <f>F142*100/$D$142</f>
        <v>38.38277763192439</v>
      </c>
      <c r="G143" s="11">
        <v>14.210363015823766</v>
      </c>
      <c r="H143" s="12">
        <f>H142*100/$D$142</f>
        <v>1.8854865271247523</v>
      </c>
    </row>
    <row r="144" spans="2:8" ht="15">
      <c r="B144" s="21" t="s">
        <v>21</v>
      </c>
      <c r="C144" s="21" t="s">
        <v>29</v>
      </c>
      <c r="D144" s="24">
        <v>3702</v>
      </c>
      <c r="E144" s="24">
        <v>931</v>
      </c>
      <c r="F144" s="25">
        <v>2771</v>
      </c>
      <c r="G144" s="25">
        <v>0</v>
      </c>
      <c r="H144" s="26">
        <v>0</v>
      </c>
    </row>
    <row r="145" spans="2:8" ht="15">
      <c r="B145" s="21"/>
      <c r="C145" s="21" t="s">
        <v>51</v>
      </c>
      <c r="D145" s="24">
        <v>100</v>
      </c>
      <c r="E145" s="22">
        <f>E144*100/$D$144</f>
        <v>25.148568341437063</v>
      </c>
      <c r="F145" s="27">
        <f>F144*100/$D$144</f>
        <v>74.85143165856294</v>
      </c>
      <c r="G145" s="27">
        <v>0</v>
      </c>
      <c r="H145" s="28">
        <f>H144*100/$D$144</f>
        <v>0</v>
      </c>
    </row>
    <row r="146" spans="2:8" ht="15">
      <c r="B146" s="5" t="s">
        <v>22</v>
      </c>
      <c r="C146" s="5" t="s">
        <v>29</v>
      </c>
      <c r="D146" s="13">
        <v>6361</v>
      </c>
      <c r="E146" s="13">
        <v>2390</v>
      </c>
      <c r="F146" s="19">
        <v>3669</v>
      </c>
      <c r="G146" s="19">
        <v>302</v>
      </c>
      <c r="H146" s="20">
        <v>0</v>
      </c>
    </row>
    <row r="147" spans="2:8" ht="15">
      <c r="B147" s="5"/>
      <c r="C147" s="5" t="s">
        <v>51</v>
      </c>
      <c r="D147" s="13">
        <v>100</v>
      </c>
      <c r="E147" s="10">
        <f>E146*100/$D$146</f>
        <v>37.57270869360163</v>
      </c>
      <c r="F147" s="11">
        <f>F146*100/$D$146</f>
        <v>57.67961012419431</v>
      </c>
      <c r="G147" s="11">
        <v>4.747681182204056</v>
      </c>
      <c r="H147" s="12">
        <f>H146*100/$D$146</f>
        <v>0</v>
      </c>
    </row>
    <row r="148" spans="2:8" ht="15">
      <c r="B148" s="21" t="s">
        <v>23</v>
      </c>
      <c r="C148" s="21" t="s">
        <v>29</v>
      </c>
      <c r="D148" s="24">
        <v>11919</v>
      </c>
      <c r="E148" s="24">
        <v>7752</v>
      </c>
      <c r="F148" s="25">
        <v>4167</v>
      </c>
      <c r="G148" s="25">
        <v>0</v>
      </c>
      <c r="H148" s="26">
        <v>0</v>
      </c>
    </row>
    <row r="149" spans="2:8" ht="15">
      <c r="B149" s="21"/>
      <c r="C149" s="21" t="s">
        <v>51</v>
      </c>
      <c r="D149" s="24">
        <v>100</v>
      </c>
      <c r="E149" s="22">
        <f>E148*100/$D$148</f>
        <v>65.0390133400453</v>
      </c>
      <c r="F149" s="27">
        <f>F148*100/$D$148</f>
        <v>34.96098665995469</v>
      </c>
      <c r="G149" s="27">
        <v>0</v>
      </c>
      <c r="H149" s="28">
        <f>H148*100/$D$148</f>
        <v>0</v>
      </c>
    </row>
    <row r="150" spans="2:8" ht="15">
      <c r="B150" s="5" t="s">
        <v>25</v>
      </c>
      <c r="C150" s="5" t="s">
        <v>29</v>
      </c>
      <c r="D150" s="13">
        <v>11128</v>
      </c>
      <c r="E150" s="13">
        <v>3740</v>
      </c>
      <c r="F150" s="19">
        <v>6295</v>
      </c>
      <c r="G150" s="19">
        <v>1093</v>
      </c>
      <c r="H150" s="20">
        <v>0</v>
      </c>
    </row>
    <row r="151" spans="2:8" ht="15">
      <c r="B151" s="5"/>
      <c r="C151" s="5" t="s">
        <v>51</v>
      </c>
      <c r="D151" s="13">
        <v>100</v>
      </c>
      <c r="E151" s="10">
        <f>E150*100/$D$150</f>
        <v>33.60891445003595</v>
      </c>
      <c r="F151" s="11">
        <f>F150*100/$D$150</f>
        <v>56.56901509705248</v>
      </c>
      <c r="G151" s="11">
        <v>9.822070452911575</v>
      </c>
      <c r="H151" s="12">
        <f>H150*100/$D$150</f>
        <v>0</v>
      </c>
    </row>
    <row r="152" spans="2:8" ht="15">
      <c r="B152" s="21" t="s">
        <v>26</v>
      </c>
      <c r="C152" s="21" t="s">
        <v>29</v>
      </c>
      <c r="D152" s="24">
        <v>1757</v>
      </c>
      <c r="E152" s="24">
        <v>0</v>
      </c>
      <c r="F152" s="25">
        <v>1598</v>
      </c>
      <c r="G152" s="25">
        <v>159</v>
      </c>
      <c r="H152" s="26">
        <v>0</v>
      </c>
    </row>
    <row r="153" spans="2:8" ht="15">
      <c r="B153" s="21"/>
      <c r="C153" s="21" t="s">
        <v>51</v>
      </c>
      <c r="D153" s="24">
        <v>100</v>
      </c>
      <c r="E153" s="22">
        <f>E152*100/$D$152</f>
        <v>0</v>
      </c>
      <c r="F153" s="27">
        <f>F152*100/$D$152</f>
        <v>90.95048377916903</v>
      </c>
      <c r="G153" s="27">
        <v>9.049516220830961</v>
      </c>
      <c r="H153" s="28">
        <f>H152*100/$D$152</f>
        <v>0</v>
      </c>
    </row>
    <row r="154" spans="2:8" ht="15">
      <c r="B154" s="5" t="s">
        <v>48</v>
      </c>
      <c r="C154" s="5" t="s">
        <v>29</v>
      </c>
      <c r="D154" s="13">
        <v>2831</v>
      </c>
      <c r="E154" s="13">
        <v>169</v>
      </c>
      <c r="F154" s="19">
        <v>2622</v>
      </c>
      <c r="G154" s="19">
        <v>40</v>
      </c>
      <c r="H154" s="20">
        <v>0</v>
      </c>
    </row>
    <row r="155" spans="2:8" ht="15">
      <c r="B155" s="5"/>
      <c r="C155" s="5" t="s">
        <v>51</v>
      </c>
      <c r="D155" s="13">
        <v>100</v>
      </c>
      <c r="E155" s="10">
        <f>E154*100/$D$154</f>
        <v>5.969622041681385</v>
      </c>
      <c r="F155" s="11">
        <f>F154*100/$D$154</f>
        <v>92.61744966442953</v>
      </c>
      <c r="G155" s="11">
        <v>1.412928293889085</v>
      </c>
      <c r="H155" s="12">
        <f>H154*100/$D$154</f>
        <v>0</v>
      </c>
    </row>
    <row r="156" spans="2:8" ht="15">
      <c r="B156" s="71" t="s">
        <v>60</v>
      </c>
      <c r="C156" s="31" t="s">
        <v>29</v>
      </c>
      <c r="D156" s="36">
        <f>(D108+D110+D112+D114+D116+D118+D120+D122+D124+D126+D128+D130+D132+D134+D136+D138+D140+D142+D144+D146+D148+D150+D152+D154)</f>
        <v>324687</v>
      </c>
      <c r="E156" s="36">
        <f>(E108+E110+E112+E114+E116+E118+E120+E122+E124+E126+E128+E130+E132+E134+E136+E138+E140+E142+E144+E146+E148+E150+E152+E154)</f>
        <v>95410</v>
      </c>
      <c r="F156" s="32">
        <f>(F108+F110+F112+F114+F116+F118+F120+F122+F124+F126+F128+F130+F132+F134+F136+F138+F140+F142+F144+F146+F148+F150+F152+F154)</f>
        <v>193337</v>
      </c>
      <c r="G156" s="32">
        <f>(G108+G110+G112+G114+G116+G118+G120+G122+G124+G126+G128+G130+G132+G134+G136+G138+G140+G142+G144+G146+G148+G150+G152+G154)</f>
        <v>34690</v>
      </c>
      <c r="H156" s="33">
        <f>(H108+H110+H112+H114+H116+H118+H120+H122+H124+H126+H128+H130+H132+H134+H136+H138+H140+H142+H144+H146+H148+H150+H152+H154)</f>
        <v>1250</v>
      </c>
    </row>
    <row r="157" spans="2:8" ht="15">
      <c r="B157" s="71"/>
      <c r="C157" s="31" t="s">
        <v>51</v>
      </c>
      <c r="D157" s="36">
        <v>100</v>
      </c>
      <c r="E157" s="37">
        <f>((E156*100)/D156)</f>
        <v>29.385223307369866</v>
      </c>
      <c r="F157" s="38">
        <f>((F156*100)/D156)</f>
        <v>59.545654738255614</v>
      </c>
      <c r="G157" s="38">
        <f>((G156*100)/D156)</f>
        <v>10.684135798476687</v>
      </c>
      <c r="H157" s="39">
        <f>((H156*100)/D156)</f>
        <v>0.3849861558978339</v>
      </c>
    </row>
    <row r="158" spans="2:8" ht="15">
      <c r="B158" s="5" t="s">
        <v>30</v>
      </c>
      <c r="C158" s="5" t="s">
        <v>29</v>
      </c>
      <c r="D158" s="13">
        <v>5971</v>
      </c>
      <c r="E158" s="13">
        <v>488</v>
      </c>
      <c r="F158" s="19">
        <v>5363</v>
      </c>
      <c r="G158" s="19">
        <v>120</v>
      </c>
      <c r="H158" s="20">
        <v>0</v>
      </c>
    </row>
    <row r="159" spans="2:8" ht="15">
      <c r="B159" s="5"/>
      <c r="C159" s="5" t="s">
        <v>51</v>
      </c>
      <c r="D159" s="13">
        <v>100</v>
      </c>
      <c r="E159" s="10">
        <f>E158*100/$D$158</f>
        <v>8.172835370959639</v>
      </c>
      <c r="F159" s="11">
        <f>F158*100/$D$158</f>
        <v>89.81745101323061</v>
      </c>
      <c r="G159" s="11">
        <v>2.0097136158097473</v>
      </c>
      <c r="H159" s="12">
        <f>H158*100/$D$158</f>
        <v>0</v>
      </c>
    </row>
    <row r="160" spans="2:8" ht="15">
      <c r="B160" s="21" t="s">
        <v>5</v>
      </c>
      <c r="C160" s="21" t="s">
        <v>29</v>
      </c>
      <c r="D160" s="24">
        <v>520</v>
      </c>
      <c r="E160" s="24">
        <v>0</v>
      </c>
      <c r="F160" s="25">
        <v>0</v>
      </c>
      <c r="G160" s="25">
        <v>520</v>
      </c>
      <c r="H160" s="26">
        <v>0</v>
      </c>
    </row>
    <row r="161" spans="2:8" ht="15">
      <c r="B161" s="21"/>
      <c r="C161" s="21" t="s">
        <v>51</v>
      </c>
      <c r="D161" s="24">
        <v>100</v>
      </c>
      <c r="E161" s="22">
        <f>E160*100/$D$160</f>
        <v>0</v>
      </c>
      <c r="F161" s="27">
        <f>F160*100/$D$160</f>
        <v>0</v>
      </c>
      <c r="G161" s="27">
        <v>100</v>
      </c>
      <c r="H161" s="28">
        <f>H160*100/$D$160</f>
        <v>0</v>
      </c>
    </row>
    <row r="162" spans="2:8" ht="15">
      <c r="B162" s="5" t="s">
        <v>6</v>
      </c>
      <c r="C162" s="5" t="s">
        <v>29</v>
      </c>
      <c r="D162" s="13">
        <v>1888</v>
      </c>
      <c r="E162" s="13">
        <v>1070</v>
      </c>
      <c r="F162" s="19">
        <v>768</v>
      </c>
      <c r="G162" s="19">
        <v>50</v>
      </c>
      <c r="H162" s="20">
        <v>0</v>
      </c>
    </row>
    <row r="163" spans="2:8" ht="15">
      <c r="B163" s="5"/>
      <c r="C163" s="5" t="s">
        <v>51</v>
      </c>
      <c r="D163" s="13">
        <v>100</v>
      </c>
      <c r="E163" s="10">
        <f>E162*100/$D$162</f>
        <v>56.67372881355932</v>
      </c>
      <c r="F163" s="11">
        <f>F162*100/$D$162</f>
        <v>40.67796610169491</v>
      </c>
      <c r="G163" s="11">
        <v>2.6483050847457625</v>
      </c>
      <c r="H163" s="12">
        <f>H162*100/$D$162</f>
        <v>0</v>
      </c>
    </row>
    <row r="164" spans="2:8" ht="15">
      <c r="B164" s="21" t="s">
        <v>7</v>
      </c>
      <c r="C164" s="21" t="s">
        <v>29</v>
      </c>
      <c r="D164" s="24">
        <v>763</v>
      </c>
      <c r="E164" s="24">
        <v>0</v>
      </c>
      <c r="F164" s="25">
        <v>581</v>
      </c>
      <c r="G164" s="25">
        <v>182</v>
      </c>
      <c r="H164" s="26">
        <v>0</v>
      </c>
    </row>
    <row r="165" spans="2:8" ht="15">
      <c r="B165" s="21"/>
      <c r="C165" s="21" t="s">
        <v>51</v>
      </c>
      <c r="D165" s="24">
        <v>100</v>
      </c>
      <c r="E165" s="22">
        <f>E164*100/$D$164</f>
        <v>0</v>
      </c>
      <c r="F165" s="27">
        <f>F164*100/$D$164</f>
        <v>76.14678899082568</v>
      </c>
      <c r="G165" s="27">
        <v>23.853211009174313</v>
      </c>
      <c r="H165" s="28">
        <f>H164*100/$D$164</f>
        <v>0</v>
      </c>
    </row>
    <row r="166" spans="2:8" ht="15">
      <c r="B166" s="5" t="s">
        <v>8</v>
      </c>
      <c r="C166" s="5" t="s">
        <v>29</v>
      </c>
      <c r="D166" s="13">
        <v>2680</v>
      </c>
      <c r="E166" s="13">
        <v>298</v>
      </c>
      <c r="F166" s="19">
        <v>2245</v>
      </c>
      <c r="G166" s="19">
        <v>137</v>
      </c>
      <c r="H166" s="20">
        <v>0</v>
      </c>
    </row>
    <row r="167" spans="2:8" ht="15">
      <c r="B167" s="5"/>
      <c r="C167" s="5" t="s">
        <v>51</v>
      </c>
      <c r="D167" s="13">
        <v>100</v>
      </c>
      <c r="E167" s="10">
        <f>E166*100/$D$166</f>
        <v>11.119402985074627</v>
      </c>
      <c r="F167" s="11">
        <f>F166*100/$D$166</f>
        <v>83.76865671641791</v>
      </c>
      <c r="G167" s="11">
        <v>5.111940298507463</v>
      </c>
      <c r="H167" s="12">
        <f>H166*100/$D$166</f>
        <v>0</v>
      </c>
    </row>
    <row r="168" spans="2:8" ht="15">
      <c r="B168" s="21" t="s">
        <v>9</v>
      </c>
      <c r="C168" s="21" t="s">
        <v>29</v>
      </c>
      <c r="D168" s="24">
        <v>3479</v>
      </c>
      <c r="E168" s="24">
        <v>0</v>
      </c>
      <c r="F168" s="25">
        <v>0</v>
      </c>
      <c r="G168" s="25">
        <v>3479</v>
      </c>
      <c r="H168" s="26">
        <v>0</v>
      </c>
    </row>
    <row r="169" spans="2:8" ht="15">
      <c r="B169" s="21"/>
      <c r="C169" s="21" t="s">
        <v>51</v>
      </c>
      <c r="D169" s="24">
        <v>100</v>
      </c>
      <c r="E169" s="22">
        <f>E168*100/$D$168</f>
        <v>0</v>
      </c>
      <c r="F169" s="27">
        <f>F168*100/$D$168</f>
        <v>0</v>
      </c>
      <c r="G169" s="27">
        <v>100</v>
      </c>
      <c r="H169" s="28">
        <f>H168*100/$D$168</f>
        <v>0</v>
      </c>
    </row>
    <row r="170" spans="2:8" ht="15">
      <c r="B170" s="5" t="s">
        <v>38</v>
      </c>
      <c r="C170" s="5" t="s">
        <v>29</v>
      </c>
      <c r="D170" s="13">
        <v>420</v>
      </c>
      <c r="E170" s="13">
        <v>0</v>
      </c>
      <c r="F170" s="19">
        <v>0</v>
      </c>
      <c r="G170" s="19">
        <v>420</v>
      </c>
      <c r="H170" s="20">
        <v>0</v>
      </c>
    </row>
    <row r="171" spans="2:8" ht="15">
      <c r="B171" s="5"/>
      <c r="C171" s="5" t="s">
        <v>51</v>
      </c>
      <c r="D171" s="13">
        <v>100</v>
      </c>
      <c r="E171" s="10">
        <f>E170*100/$D$170</f>
        <v>0</v>
      </c>
      <c r="F171" s="11">
        <f>F170*100/$D$170</f>
        <v>0</v>
      </c>
      <c r="G171" s="11">
        <v>100</v>
      </c>
      <c r="H171" s="12">
        <f>H170*100/$D$170</f>
        <v>0</v>
      </c>
    </row>
    <row r="172" spans="2:8" ht="15">
      <c r="B172" s="21" t="s">
        <v>39</v>
      </c>
      <c r="C172" s="21" t="s">
        <v>29</v>
      </c>
      <c r="D172" s="24">
        <v>1132</v>
      </c>
      <c r="E172" s="24">
        <v>0</v>
      </c>
      <c r="F172" s="25">
        <v>882</v>
      </c>
      <c r="G172" s="25">
        <v>250</v>
      </c>
      <c r="H172" s="26">
        <v>0</v>
      </c>
    </row>
    <row r="173" spans="2:8" ht="15">
      <c r="B173" s="21"/>
      <c r="C173" s="21" t="s">
        <v>51</v>
      </c>
      <c r="D173" s="24">
        <v>100</v>
      </c>
      <c r="E173" s="22">
        <f>E172*100/$D$172</f>
        <v>0</v>
      </c>
      <c r="F173" s="27">
        <f>F172*100/$D$172</f>
        <v>77.91519434628975</v>
      </c>
      <c r="G173" s="27">
        <v>22.084805653710248</v>
      </c>
      <c r="H173" s="28">
        <f>H172*100/$D$172</f>
        <v>0</v>
      </c>
    </row>
    <row r="174" spans="2:8" ht="15">
      <c r="B174" s="5" t="s">
        <v>13</v>
      </c>
      <c r="C174" s="5" t="s">
        <v>29</v>
      </c>
      <c r="D174" s="13">
        <v>20019</v>
      </c>
      <c r="E174" s="13">
        <v>825</v>
      </c>
      <c r="F174" s="19">
        <v>14886</v>
      </c>
      <c r="G174" s="19">
        <v>4308</v>
      </c>
      <c r="H174" s="20">
        <v>0</v>
      </c>
    </row>
    <row r="175" spans="2:8" ht="15">
      <c r="B175" s="5"/>
      <c r="C175" s="5" t="s">
        <v>51</v>
      </c>
      <c r="D175" s="13">
        <v>100</v>
      </c>
      <c r="E175" s="10">
        <f>E174*100/$D$174</f>
        <v>4.121084969279185</v>
      </c>
      <c r="F175" s="11">
        <f>F174*100/$D$174</f>
        <v>74.35935860932115</v>
      </c>
      <c r="G175" s="11">
        <v>21.51955642139967</v>
      </c>
      <c r="H175" s="12">
        <f>H174*100/$D$174</f>
        <v>0</v>
      </c>
    </row>
    <row r="176" spans="2:8" ht="15">
      <c r="B176" s="21" t="s">
        <v>45</v>
      </c>
      <c r="C176" s="21" t="s">
        <v>29</v>
      </c>
      <c r="D176" s="24">
        <v>1796</v>
      </c>
      <c r="E176" s="24">
        <v>85</v>
      </c>
      <c r="F176" s="25">
        <v>1701</v>
      </c>
      <c r="G176" s="25">
        <v>10</v>
      </c>
      <c r="H176" s="26">
        <v>0</v>
      </c>
    </row>
    <row r="177" spans="2:8" ht="15">
      <c r="B177" s="21"/>
      <c r="C177" s="21" t="s">
        <v>51</v>
      </c>
      <c r="D177" s="24">
        <v>100</v>
      </c>
      <c r="E177" s="22">
        <f>E176*100/$D$176</f>
        <v>4.732739420935412</v>
      </c>
      <c r="F177" s="27">
        <f>F176*100/$D$176</f>
        <v>94.71046770601336</v>
      </c>
      <c r="G177" s="27">
        <v>0.5567928730512249</v>
      </c>
      <c r="H177" s="28">
        <f>H176*100/$D$176</f>
        <v>0</v>
      </c>
    </row>
    <row r="178" spans="2:8" ht="15">
      <c r="B178" s="5" t="s">
        <v>16</v>
      </c>
      <c r="C178" s="5" t="s">
        <v>29</v>
      </c>
      <c r="D178" s="13">
        <v>560</v>
      </c>
      <c r="E178" s="13">
        <v>0</v>
      </c>
      <c r="F178" s="19">
        <v>490</v>
      </c>
      <c r="G178" s="19">
        <v>70</v>
      </c>
      <c r="H178" s="20">
        <v>0</v>
      </c>
    </row>
    <row r="179" spans="2:8" ht="15">
      <c r="B179" s="5"/>
      <c r="C179" s="5" t="s">
        <v>51</v>
      </c>
      <c r="D179" s="13">
        <v>100</v>
      </c>
      <c r="E179" s="10">
        <f>E178*100/$D$178</f>
        <v>0</v>
      </c>
      <c r="F179" s="11">
        <f>F178*100/$D$178</f>
        <v>87.5</v>
      </c>
      <c r="G179" s="11">
        <v>12.5</v>
      </c>
      <c r="H179" s="12">
        <f>H178*100/$D$178</f>
        <v>0</v>
      </c>
    </row>
    <row r="180" spans="2:8" ht="15">
      <c r="B180" s="21" t="s">
        <v>19</v>
      </c>
      <c r="C180" s="21" t="s">
        <v>29</v>
      </c>
      <c r="D180" s="24">
        <v>8453</v>
      </c>
      <c r="E180" s="24">
        <v>0</v>
      </c>
      <c r="F180" s="25">
        <v>3425</v>
      </c>
      <c r="G180" s="25">
        <v>5028</v>
      </c>
      <c r="H180" s="26">
        <v>0</v>
      </c>
    </row>
    <row r="181" spans="2:8" ht="15">
      <c r="B181" s="21"/>
      <c r="C181" s="21" t="s">
        <v>51</v>
      </c>
      <c r="D181" s="24">
        <v>100</v>
      </c>
      <c r="E181" s="22">
        <f>E180*100/$D$180</f>
        <v>0</v>
      </c>
      <c r="F181" s="27">
        <f>F180*100/$D$180</f>
        <v>40.518159233408255</v>
      </c>
      <c r="G181" s="27">
        <v>59.481840766591745</v>
      </c>
      <c r="H181" s="28">
        <f>H180*100/$D$180</f>
        <v>0</v>
      </c>
    </row>
    <row r="182" spans="2:8" ht="15">
      <c r="B182" s="5" t="s">
        <v>47</v>
      </c>
      <c r="C182" s="5" t="s">
        <v>29</v>
      </c>
      <c r="D182" s="13">
        <v>6740</v>
      </c>
      <c r="E182" s="13">
        <v>5200</v>
      </c>
      <c r="F182" s="19">
        <v>1540</v>
      </c>
      <c r="G182" s="19">
        <v>0</v>
      </c>
      <c r="H182" s="20">
        <v>0</v>
      </c>
    </row>
    <row r="183" spans="2:8" ht="15">
      <c r="B183" s="5"/>
      <c r="C183" s="5" t="s">
        <v>51</v>
      </c>
      <c r="D183" s="13">
        <v>100</v>
      </c>
      <c r="E183" s="10">
        <f>E182*100/$D$182</f>
        <v>77.1513353115727</v>
      </c>
      <c r="F183" s="11">
        <f>F182*100/$D$182</f>
        <v>22.8486646884273</v>
      </c>
      <c r="G183" s="11">
        <v>0</v>
      </c>
      <c r="H183" s="12">
        <f>H182*100/$D$182</f>
        <v>0</v>
      </c>
    </row>
    <row r="184" spans="2:8" ht="15">
      <c r="B184" s="21" t="s">
        <v>24</v>
      </c>
      <c r="C184" s="21" t="s">
        <v>29</v>
      </c>
      <c r="D184" s="24">
        <v>3466</v>
      </c>
      <c r="E184" s="24">
        <v>0</v>
      </c>
      <c r="F184" s="25">
        <v>2896</v>
      </c>
      <c r="G184" s="25">
        <v>570</v>
      </c>
      <c r="H184" s="26">
        <v>0</v>
      </c>
    </row>
    <row r="185" spans="2:8" ht="15">
      <c r="B185" s="21"/>
      <c r="C185" s="21" t="s">
        <v>51</v>
      </c>
      <c r="D185" s="24">
        <v>100</v>
      </c>
      <c r="E185" s="22">
        <f>E184*100/$D$184</f>
        <v>0</v>
      </c>
      <c r="F185" s="27">
        <f>F184*100/$D$184</f>
        <v>83.55452971725332</v>
      </c>
      <c r="G185" s="27">
        <v>16.445470282746683</v>
      </c>
      <c r="H185" s="28">
        <f>H184*100/$D$184</f>
        <v>0</v>
      </c>
    </row>
    <row r="186" spans="2:8" ht="15">
      <c r="B186" s="5" t="s">
        <v>49</v>
      </c>
      <c r="C186" s="5" t="s">
        <v>29</v>
      </c>
      <c r="D186" s="13">
        <v>2820</v>
      </c>
      <c r="E186" s="13">
        <v>600</v>
      </c>
      <c r="F186" s="19">
        <v>1562</v>
      </c>
      <c r="G186" s="19">
        <v>658</v>
      </c>
      <c r="H186" s="20">
        <v>0</v>
      </c>
    </row>
    <row r="187" spans="2:8" ht="15">
      <c r="B187" s="5"/>
      <c r="C187" s="5" t="s">
        <v>51</v>
      </c>
      <c r="D187" s="13">
        <v>100</v>
      </c>
      <c r="E187" s="10">
        <f>E186*100/$D$186</f>
        <v>21.27659574468085</v>
      </c>
      <c r="F187" s="11">
        <f>F186*100/$D$186</f>
        <v>55.39007092198582</v>
      </c>
      <c r="G187" s="11">
        <v>23.333333333333332</v>
      </c>
      <c r="H187" s="12">
        <f>H186*100/$D$186</f>
        <v>0</v>
      </c>
    </row>
    <row r="188" spans="2:8" ht="15">
      <c r="B188" s="31" t="s">
        <v>59</v>
      </c>
      <c r="C188" s="31" t="s">
        <v>29</v>
      </c>
      <c r="D188" s="36">
        <f>(D158+D160+D162+D164+D166+D168+D170+D172+D174+D176+D178+D180+D182+D184+D186)</f>
        <v>60707</v>
      </c>
      <c r="E188" s="36">
        <f>(E158+E160+E162+E164+E166+E168+E170+E172+E174+E176+E178+E180+E182+E184+E186)</f>
        <v>8566</v>
      </c>
      <c r="F188" s="32">
        <f>(F158+F160+F162+F164+F166+F168+F170+F172+F174+F176+F178+F180+F182+F184+F186)</f>
        <v>36339</v>
      </c>
      <c r="G188" s="32">
        <f>(G158+G160+G162+G164+G166+G168+G170+G172+G174+G176+G178+G180+G182+G184+G186)</f>
        <v>15802</v>
      </c>
      <c r="H188" s="33">
        <f>(H158+H160+H162+H164+H166+H168+H170+H172+H174+H176+H178+H180+H182+H184+H186)</f>
        <v>0</v>
      </c>
    </row>
    <row r="189" spans="2:8" ht="15">
      <c r="B189" s="31"/>
      <c r="C189" s="31" t="s">
        <v>51</v>
      </c>
      <c r="D189" s="36">
        <v>100</v>
      </c>
      <c r="E189" s="37">
        <f>((E188*100)/D188)</f>
        <v>14.11039913024857</v>
      </c>
      <c r="F189" s="38">
        <f>((F188*100)/D188)</f>
        <v>59.8596537466849</v>
      </c>
      <c r="G189" s="38">
        <f>((G188*100)/D188)</f>
        <v>26.02994712306653</v>
      </c>
      <c r="H189" s="39">
        <f>((H188*100)/D188)</f>
        <v>0</v>
      </c>
    </row>
    <row r="190" spans="2:8" ht="15">
      <c r="B190" s="29" t="s">
        <v>61</v>
      </c>
      <c r="C190" s="29" t="s">
        <v>29</v>
      </c>
      <c r="D190" s="40">
        <f>(D156+D188)</f>
        <v>385394</v>
      </c>
      <c r="E190" s="40">
        <f>(E156+E188)</f>
        <v>103976</v>
      </c>
      <c r="F190" s="17">
        <f>(F156+F188)</f>
        <v>229676</v>
      </c>
      <c r="G190" s="17">
        <f>(G156+G188)</f>
        <v>50492</v>
      </c>
      <c r="H190" s="34">
        <f>(H156+H188)</f>
        <v>1250</v>
      </c>
    </row>
    <row r="191" spans="2:8" ht="15">
      <c r="B191" s="46"/>
      <c r="C191" s="46" t="s">
        <v>51</v>
      </c>
      <c r="D191" s="53">
        <v>100</v>
      </c>
      <c r="E191" s="48">
        <f>((E190*100)/D190)</f>
        <v>26.97914342205639</v>
      </c>
      <c r="F191" s="49">
        <f>((F190*100)/D190)</f>
        <v>59.59511564788243</v>
      </c>
      <c r="G191" s="49">
        <f>((G190*100)/D190)</f>
        <v>13.10139753083857</v>
      </c>
      <c r="H191" s="50">
        <f>((H190*100)/D190)</f>
        <v>0.32434339922261374</v>
      </c>
    </row>
    <row r="192" spans="2:8" ht="15">
      <c r="B192" s="16"/>
      <c r="C192" s="16"/>
      <c r="D192" s="17"/>
      <c r="E192" s="18"/>
      <c r="F192" s="18"/>
      <c r="G192" s="18"/>
      <c r="H192" s="18"/>
    </row>
    <row r="193" spans="2:8" ht="15">
      <c r="B193" s="8" t="s">
        <v>33</v>
      </c>
      <c r="C193" s="16"/>
      <c r="D193" s="17"/>
      <c r="E193" s="18"/>
      <c r="F193" s="18"/>
      <c r="G193" s="18"/>
      <c r="H193" s="18"/>
    </row>
    <row r="194" spans="2:12" s="54" customFormat="1" ht="15">
      <c r="B194" s="55" t="s">
        <v>53</v>
      </c>
      <c r="C194" s="56"/>
      <c r="D194" s="57"/>
      <c r="E194" s="56"/>
      <c r="F194" s="56"/>
      <c r="G194" s="56"/>
      <c r="H194" s="56"/>
      <c r="I194" s="56"/>
      <c r="J194" s="56"/>
      <c r="K194" s="56"/>
      <c r="L194" s="56"/>
    </row>
    <row r="195" spans="2:12" s="54" customFormat="1" ht="49.5" customHeight="1">
      <c r="B195" s="76" t="s">
        <v>54</v>
      </c>
      <c r="C195" s="76"/>
      <c r="D195" s="76"/>
      <c r="E195" s="76"/>
      <c r="F195" s="76"/>
      <c r="G195" s="76"/>
      <c r="H195" s="76"/>
      <c r="I195" s="58"/>
      <c r="J195" s="58"/>
      <c r="K195" s="58"/>
      <c r="L195" s="58"/>
    </row>
    <row r="196" spans="2:12" s="54" customFormat="1" ht="49.5" customHeight="1">
      <c r="B196" s="76" t="s">
        <v>55</v>
      </c>
      <c r="C196" s="76"/>
      <c r="D196" s="76"/>
      <c r="E196" s="76"/>
      <c r="F196" s="76"/>
      <c r="G196" s="76"/>
      <c r="H196" s="76"/>
      <c r="I196" s="58"/>
      <c r="J196" s="58"/>
      <c r="K196" s="58"/>
      <c r="L196" s="58"/>
    </row>
    <row r="197" spans="2:12" s="54" customFormat="1" ht="63" customHeight="1">
      <c r="B197" s="76" t="s">
        <v>56</v>
      </c>
      <c r="C197" s="76"/>
      <c r="D197" s="76"/>
      <c r="E197" s="76"/>
      <c r="F197" s="76"/>
      <c r="G197" s="76"/>
      <c r="H197" s="76"/>
      <c r="I197" s="58"/>
      <c r="J197" s="58"/>
      <c r="K197" s="58"/>
      <c r="L197" s="58"/>
    </row>
    <row r="198" s="59" customFormat="1" ht="15">
      <c r="E198" s="60"/>
    </row>
    <row r="199" spans="2:8" s="59" customFormat="1" ht="15">
      <c r="B199" s="61" t="s">
        <v>63</v>
      </c>
      <c r="C199" s="64"/>
      <c r="D199" s="64"/>
      <c r="E199" s="64"/>
      <c r="F199" s="64"/>
      <c r="G199" s="64"/>
      <c r="H199" s="64"/>
    </row>
    <row r="200" spans="2:8" s="59" customFormat="1" ht="15" customHeight="1">
      <c r="B200" s="77" t="s">
        <v>69</v>
      </c>
      <c r="C200" s="77"/>
      <c r="D200" s="77"/>
      <c r="E200" s="77"/>
      <c r="F200" s="77"/>
      <c r="G200" s="77"/>
      <c r="H200" s="77"/>
    </row>
    <row r="201" spans="2:8" s="59" customFormat="1" ht="27" customHeight="1">
      <c r="B201" s="77" t="s">
        <v>70</v>
      </c>
      <c r="C201" s="77"/>
      <c r="D201" s="77"/>
      <c r="E201" s="77"/>
      <c r="F201" s="77"/>
      <c r="G201" s="77"/>
      <c r="H201" s="77"/>
    </row>
    <row r="202" spans="2:8" s="59" customFormat="1" ht="27.75" customHeight="1">
      <c r="B202" s="77" t="s">
        <v>71</v>
      </c>
      <c r="C202" s="77"/>
      <c r="D202" s="77"/>
      <c r="E202" s="77"/>
      <c r="F202" s="77"/>
      <c r="G202" s="77"/>
      <c r="H202" s="77"/>
    </row>
    <row r="203" spans="2:8" s="59" customFormat="1" ht="15">
      <c r="B203" s="61" t="s">
        <v>67</v>
      </c>
      <c r="C203" s="64"/>
      <c r="D203" s="64"/>
      <c r="E203" s="64"/>
      <c r="F203" s="64"/>
      <c r="G203" s="64"/>
      <c r="H203" s="64"/>
    </row>
    <row r="204" spans="1:12" s="56" customFormat="1" ht="15">
      <c r="A204" s="62"/>
      <c r="B204" s="61"/>
      <c r="C204" s="63"/>
      <c r="D204" s="63"/>
      <c r="E204" s="63"/>
      <c r="F204" s="63"/>
      <c r="G204" s="63"/>
      <c r="H204" s="63"/>
      <c r="I204" s="63"/>
      <c r="J204" s="63"/>
      <c r="K204" s="63"/>
      <c r="L204" s="63"/>
    </row>
    <row r="205" spans="2:8" ht="45" customHeight="1">
      <c r="B205" s="78" t="s">
        <v>34</v>
      </c>
      <c r="C205" s="78"/>
      <c r="D205" s="78"/>
      <c r="E205" s="78"/>
      <c r="F205" s="78"/>
      <c r="G205" s="78"/>
      <c r="H205" s="78"/>
    </row>
  </sheetData>
  <sheetProtection/>
  <mergeCells count="26">
    <mergeCell ref="B156:B157"/>
    <mergeCell ref="B195:H195"/>
    <mergeCell ref="B196:H196"/>
    <mergeCell ref="B197:H197"/>
    <mergeCell ref="B202:H202"/>
    <mergeCell ref="B205:H205"/>
    <mergeCell ref="B200:H200"/>
    <mergeCell ref="B201:H201"/>
    <mergeCell ref="B6:B7"/>
    <mergeCell ref="B100:H100"/>
    <mergeCell ref="E6:H6"/>
    <mergeCell ref="D6:D7"/>
    <mergeCell ref="B106:B107"/>
    <mergeCell ref="D106:D107"/>
    <mergeCell ref="E106:H106"/>
    <mergeCell ref="C106:C107"/>
    <mergeCell ref="B2:H2"/>
    <mergeCell ref="B3:H3"/>
    <mergeCell ref="B102:H102"/>
    <mergeCell ref="B103:H103"/>
    <mergeCell ref="B96:H96"/>
    <mergeCell ref="B97:H97"/>
    <mergeCell ref="B95:H95"/>
    <mergeCell ref="C6:C7"/>
    <mergeCell ref="B56:B57"/>
    <mergeCell ref="B98:H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2020-05-27T20:43:14Z</cp:lastPrinted>
  <dcterms:created xsi:type="dcterms:W3CDTF">2018-02-01T18:07:44Z</dcterms:created>
  <dcterms:modified xsi:type="dcterms:W3CDTF">2020-05-27T20:43:20Z</dcterms:modified>
  <cp:category/>
  <cp:version/>
  <cp:contentType/>
  <cp:contentStatus/>
</cp:coreProperties>
</file>