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70" windowWidth="17415" windowHeight="9660" activeTab="0"/>
  </bookViews>
  <sheets>
    <sheet name="Serie Histórica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<sst xmlns="http://schemas.openxmlformats.org/spreadsheetml/2006/main" count="109" uniqueCount="34">
  <si>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Cine. Cantidad de espectadores y recaudación bruta por provincia. En unidades y en pesos</t>
  </si>
  <si>
    <t>Conurbano Bonaerense, Ciudad Autónoma de Buenos Aires, Área Metropolitana de Buenos Aires, Resto de Provincia de Buenos Aires  y total país. Años 2001-2018</t>
  </si>
  <si>
    <t>Jurisdicción</t>
  </si>
  <si>
    <t>Año 2001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</si>
  <si>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</si>
  <si>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</si>
  <si>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</si>
  <si>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</si>
  <si>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</si>
  <si>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</si>
  <si>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</si>
  <si>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</si>
  <si>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</si>
  <si>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</si>
  <si>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</si>
  <si>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</si>
  <si>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</si>
  <si>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</si>
  <si>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</si>
  <si>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</si>
  <si>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</si>
  <si>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Espectadores</t>
  </si>
  <si>
    <t xml:space="preserve">Recaudación bruta </t>
  </si>
  <si>
    <t xml:space="preserve"> (en unidades)</t>
  </si>
  <si>
    <t>(en pesos)</t>
  </si>
  <si>
    <t>Conurbano Bonaerense</t>
  </si>
  <si>
    <t>S/D</t>
  </si>
  <si>
    <t>Ciudad de Buenos Aires</t>
  </si>
  <si>
    <t>Área Metropolitana de Buenos Aires</t>
  </si>
  <si>
    <t>Resto de la Pcia. de Buenos Aires</t>
  </si>
  <si>
    <t>Total del País</t>
  </si>
  <si>
    <r>
      <rPr>
        <b/>
        <sz val="9"/>
        <rFont val="Calibri"/>
        <family val="0"/>
      </rPr>
      <t>Fuente:</t>
    </r>
    <r>
      <rPr>
        <sz val="9"/>
        <rFont val="Calibri"/>
        <family val="0"/>
      </rPr>
      <t xml:space="preserve"> Observatorio del Conurbano Bonaerense, UNGS, con base en DEISICA (Depto. de Estudio e Investigación del Sindicato de la Industria Cinematográfica Argentina) para años 2001 a 2012. Y anuarios del INCAA (Instituto Nacional de Cine y Artes Audiovisuales) para años 2013 a 2018.</t>
    </r>
  </si>
  <si>
    <t>Extraído de:</t>
  </si>
  <si>
    <t>http://sinca.cultura.gov.ar/ y http://www.incaa.gov.ar/anuarios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</si>
</sst>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[Red]&quot;$&quot;\ #,##0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sz val="10"/>
      <name val="Arial"/>
      <family val="0"/>
    </font>
    <font>
      <sz val="12"/>
      <color indexed="8"/>
      <name val="Calibri"/>
      <family val="0"/>
    </font>
    <font>
      <b/>
      <i/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713A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8D8D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5" fillId="33" borderId="0" xfId="0" applyFont="1" applyFill="1" applyBorder="1" applyAlignment="1">
      <alignment/>
    </xf>
    <xf numFmtId="0" fontId="42" fillId="34" borderId="0" xfId="0" applyFont="1" applyFill="1" applyBorder="1" applyAlignment="1">
      <alignment horizontal="left" wrapText="1"/>
    </xf>
    <xf numFmtId="0" fontId="41" fillId="33" borderId="0" xfId="0" applyFont="1" applyFill="1" applyBorder="1" applyAlignment="1">
      <alignment/>
    </xf>
    <xf numFmtId="0" fontId="29" fillId="35" borderId="10" xfId="0" applyFont="1" applyFill="1" applyBorder="1" applyAlignment="1">
      <alignment horizontal="center" wrapText="1"/>
    </xf>
    <xf numFmtId="0" fontId="29" fillId="35" borderId="0" xfId="0" applyFont="1" applyFill="1" applyBorder="1" applyAlignment="1">
      <alignment horizontal="center" wrapText="1"/>
    </xf>
    <xf numFmtId="0" fontId="29" fillId="35" borderId="11" xfId="0" applyFont="1" applyFill="1" applyBorder="1" applyAlignment="1">
      <alignment horizontal="center" wrapText="1"/>
    </xf>
    <xf numFmtId="0" fontId="29" fillId="35" borderId="12" xfId="0" applyFont="1" applyFill="1" applyBorder="1" applyAlignment="1">
      <alignment horizontal="center" wrapText="1"/>
    </xf>
    <xf numFmtId="0" fontId="26" fillId="35" borderId="12" xfId="0" applyFont="1" applyFill="1" applyBorder="1" applyAlignment="1">
      <alignment horizontal="center" wrapText="1"/>
    </xf>
    <xf numFmtId="0" fontId="29" fillId="35" borderId="13" xfId="0" applyFont="1" applyFill="1" applyBorder="1" applyAlignment="1">
      <alignment horizontal="center" wrapText="1"/>
    </xf>
    <xf numFmtId="0" fontId="25" fillId="36" borderId="14" xfId="0" applyFont="1" applyFill="1" applyBorder="1" applyAlignment="1">
      <alignment horizontal="left" vertical="center"/>
    </xf>
    <xf numFmtId="3" fontId="25" fillId="36" borderId="10" xfId="0" applyNumberFormat="1" applyFont="1" applyFill="1" applyBorder="1" applyAlignment="1">
      <alignment horizontal="right" vertical="center"/>
    </xf>
    <xf numFmtId="164" fontId="25" fillId="36" borderId="10" xfId="0" applyNumberFormat="1" applyFont="1" applyFill="1" applyBorder="1" applyAlignment="1">
      <alignment horizontal="right" vertical="center"/>
    </xf>
    <xf numFmtId="164" fontId="25" fillId="36" borderId="15" xfId="0" applyNumberFormat="1" applyFont="1" applyFill="1" applyBorder="1" applyAlignment="1">
      <alignment horizontal="right" vertical="center"/>
    </xf>
    <xf numFmtId="0" fontId="25" fillId="33" borderId="16" xfId="0" applyFont="1" applyFill="1" applyBorder="1" applyAlignment="1">
      <alignment horizontal="left" vertical="center"/>
    </xf>
    <xf numFmtId="3" fontId="25" fillId="33" borderId="0" xfId="0" applyNumberFormat="1" applyFont="1" applyFill="1" applyBorder="1" applyAlignment="1">
      <alignment horizontal="right" vertical="center"/>
    </xf>
    <xf numFmtId="164" fontId="25" fillId="33" borderId="0" xfId="0" applyNumberFormat="1" applyFont="1" applyFill="1" applyBorder="1" applyAlignment="1">
      <alignment horizontal="right" vertical="center"/>
    </xf>
    <xf numFmtId="164" fontId="25" fillId="33" borderId="11" xfId="0" applyNumberFormat="1" applyFont="1" applyFill="1" applyBorder="1" applyAlignment="1">
      <alignment horizontal="right" vertical="center"/>
    </xf>
    <xf numFmtId="0" fontId="25" fillId="36" borderId="16" xfId="0" applyFont="1" applyFill="1" applyBorder="1" applyAlignment="1">
      <alignment horizontal="left" vertical="center"/>
    </xf>
    <xf numFmtId="3" fontId="25" fillId="36" borderId="0" xfId="0" applyNumberFormat="1" applyFont="1" applyFill="1" applyBorder="1" applyAlignment="1">
      <alignment horizontal="right" vertical="center"/>
    </xf>
    <xf numFmtId="164" fontId="25" fillId="36" borderId="0" xfId="0" applyNumberFormat="1" applyFont="1" applyFill="1" applyBorder="1" applyAlignment="1">
      <alignment horizontal="right" vertical="center"/>
    </xf>
    <xf numFmtId="164" fontId="25" fillId="36" borderId="11" xfId="0" applyNumberFormat="1" applyFont="1" applyFill="1" applyBorder="1" applyAlignment="1">
      <alignment horizontal="right" vertical="center"/>
    </xf>
    <xf numFmtId="0" fontId="41" fillId="36" borderId="17" xfId="0" applyFont="1" applyFill="1" applyBorder="1" applyAlignment="1">
      <alignment horizontal="left" vertical="center"/>
    </xf>
    <xf numFmtId="3" fontId="41" fillId="36" borderId="12" xfId="0" applyNumberFormat="1" applyFont="1" applyFill="1" applyBorder="1" applyAlignment="1">
      <alignment horizontal="right" vertical="center"/>
    </xf>
    <xf numFmtId="164" fontId="41" fillId="36" borderId="12" xfId="0" applyNumberFormat="1" applyFont="1" applyFill="1" applyBorder="1" applyAlignment="1">
      <alignment horizontal="right" vertical="center"/>
    </xf>
    <xf numFmtId="164" fontId="41" fillId="36" borderId="13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/>
    </xf>
    <xf numFmtId="0" fontId="29" fillId="35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00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4.421875" defaultRowHeight="15" customHeight="1"/>
  <cols>
    <col min="1" max="1" width="3.421875" style="0" customWidth="1"/>
    <col min="2" max="2" width="33.28125" style="0" customWidth="1"/>
    <col min="3" max="4" width="14.8515625" style="0" customWidth="1"/>
    <col min="5" max="5" width="2.140625" style="0" customWidth="1"/>
    <col min="6" max="7" width="14.8515625" style="0" customWidth="1"/>
    <col min="8" max="8" width="2.140625" style="0" customWidth="1"/>
    <col min="9" max="9" width="14.57421875" style="0" customWidth="1"/>
    <col min="10" max="10" width="12.28125" style="0" customWidth="1"/>
    <col min="11" max="11" width="2.57421875" style="0" customWidth="1"/>
    <col min="12" max="13" width="14.00390625" style="0" customWidth="1"/>
    <col min="14" max="14" width="1.8515625" style="0" customWidth="1"/>
    <col min="15" max="16" width="13.8515625" style="0" customWidth="1"/>
    <col min="17" max="17" width="2.28125" style="0" customWidth="1"/>
    <col min="18" max="19" width="14.421875" style="0" customWidth="1"/>
    <col min="20" max="20" width="2.00390625" style="0" customWidth="1"/>
    <col min="21" max="21" width="13.8515625" style="0" customWidth="1"/>
    <col min="22" max="22" width="15.7109375" style="0" customWidth="1"/>
    <col min="23" max="23" width="2.00390625" style="0" customWidth="1"/>
    <col min="24" max="25" width="14.28125" style="0" customWidth="1"/>
    <col min="26" max="26" width="1.57421875" style="0" customWidth="1"/>
    <col min="27" max="28" width="14.140625" style="0" customWidth="1"/>
    <col min="29" max="29" width="2.421875" style="0" customWidth="1"/>
    <col min="30" max="31" width="13.57421875" style="0" customWidth="1"/>
    <col min="32" max="32" width="1.7109375" style="0" customWidth="1"/>
    <col min="33" max="34" width="14.28125" style="0" customWidth="1"/>
    <col min="35" max="35" width="1.7109375" style="0" customWidth="1"/>
    <col min="36" max="46" width="14.140625" style="0" customWidth="1"/>
    <col min="47" max="47" width="19.7109375" style="0" customWidth="1"/>
    <col min="48" max="48" width="13.7109375" style="0" customWidth="1"/>
    <col min="49" max="49" width="17.28125" style="0" customWidth="1"/>
  </cols>
  <sheetData>
    <row r="1" spans="1:4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1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customHeight="1">
      <c r="A3" s="1"/>
      <c r="B3" s="32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3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>
      <c r="A6" s="3"/>
      <c r="B6" s="33" t="s">
        <v>2</v>
      </c>
      <c r="C6" s="27" t="s">
        <v>3</v>
      </c>
      <c r="D6" s="36"/>
      <c r="E6" s="4"/>
      <c r="F6" s="27" t="s">
        <v>4</v>
      </c>
      <c r="G6" s="36"/>
      <c r="H6" s="4"/>
      <c r="I6" s="27" t="s">
        <v>5</v>
      </c>
      <c r="J6" s="36"/>
      <c r="K6" s="4"/>
      <c r="L6" s="27" t="s">
        <v>6</v>
      </c>
      <c r="M6" s="36"/>
      <c r="N6" s="4"/>
      <c r="O6" s="27" t="s">
        <v>7</v>
      </c>
      <c r="P6" s="36"/>
      <c r="Q6" s="4"/>
      <c r="R6" s="27" t="s">
        <v>8</v>
      </c>
      <c r="S6" s="36"/>
      <c r="T6" s="4"/>
      <c r="U6" s="27" t="s">
        <v>9</v>
      </c>
      <c r="V6" s="36"/>
      <c r="W6" s="4"/>
      <c r="X6" s="27" t="s">
        <v>10</v>
      </c>
      <c r="Y6" s="36"/>
      <c r="Z6" s="4"/>
      <c r="AA6" s="27" t="s">
        <v>11</v>
      </c>
      <c r="AB6" s="36"/>
      <c r="AC6" s="4"/>
      <c r="AD6" s="27" t="s">
        <v>12</v>
      </c>
      <c r="AE6" s="36"/>
      <c r="AF6" s="4"/>
      <c r="AG6" s="27" t="s">
        <v>13</v>
      </c>
      <c r="AH6" s="36"/>
      <c r="AI6" s="4"/>
      <c r="AJ6" s="27" t="s">
        <v>14</v>
      </c>
      <c r="AK6" s="28"/>
      <c r="AL6" s="27" t="s">
        <v>15</v>
      </c>
      <c r="AM6" s="28"/>
      <c r="AN6" s="27" t="s">
        <v>16</v>
      </c>
      <c r="AO6" s="28"/>
      <c r="AP6" s="27" t="s">
        <v>17</v>
      </c>
      <c r="AQ6" s="28"/>
      <c r="AR6" s="27" t="s">
        <v>18</v>
      </c>
      <c r="AS6" s="28"/>
      <c r="AT6" s="27" t="s">
        <v>19</v>
      </c>
      <c r="AU6" s="28"/>
      <c r="AV6" s="27" t="s">
        <v>20</v>
      </c>
      <c r="AW6" s="28"/>
    </row>
    <row r="7" spans="1:49" ht="30" customHeight="1">
      <c r="A7" s="1"/>
      <c r="B7" s="34"/>
      <c r="C7" s="5" t="s">
        <v>21</v>
      </c>
      <c r="D7" s="5" t="s">
        <v>22</v>
      </c>
      <c r="E7" s="5"/>
      <c r="F7" s="5" t="s">
        <v>21</v>
      </c>
      <c r="G7" s="5" t="s">
        <v>22</v>
      </c>
      <c r="H7" s="5"/>
      <c r="I7" s="5" t="s">
        <v>21</v>
      </c>
      <c r="J7" s="5" t="s">
        <v>22</v>
      </c>
      <c r="K7" s="5"/>
      <c r="L7" s="5" t="s">
        <v>21</v>
      </c>
      <c r="M7" s="5" t="s">
        <v>22</v>
      </c>
      <c r="N7" s="5"/>
      <c r="O7" s="5" t="s">
        <v>21</v>
      </c>
      <c r="P7" s="5" t="s">
        <v>22</v>
      </c>
      <c r="Q7" s="5"/>
      <c r="R7" s="5" t="s">
        <v>21</v>
      </c>
      <c r="S7" s="5" t="s">
        <v>22</v>
      </c>
      <c r="T7" s="5"/>
      <c r="U7" s="5" t="s">
        <v>21</v>
      </c>
      <c r="V7" s="5" t="s">
        <v>22</v>
      </c>
      <c r="W7" s="5"/>
      <c r="X7" s="5" t="s">
        <v>21</v>
      </c>
      <c r="Y7" s="5" t="s">
        <v>22</v>
      </c>
      <c r="Z7" s="5"/>
      <c r="AA7" s="5" t="s">
        <v>21</v>
      </c>
      <c r="AB7" s="5" t="s">
        <v>22</v>
      </c>
      <c r="AC7" s="5"/>
      <c r="AD7" s="5" t="s">
        <v>21</v>
      </c>
      <c r="AE7" s="5" t="s">
        <v>22</v>
      </c>
      <c r="AF7" s="5"/>
      <c r="AG7" s="5" t="s">
        <v>21</v>
      </c>
      <c r="AH7" s="5" t="s">
        <v>22</v>
      </c>
      <c r="AI7" s="5"/>
      <c r="AJ7" s="5" t="s">
        <v>21</v>
      </c>
      <c r="AK7" s="6" t="s">
        <v>22</v>
      </c>
      <c r="AL7" s="5" t="s">
        <v>21</v>
      </c>
      <c r="AM7" s="6" t="s">
        <v>22</v>
      </c>
      <c r="AN7" s="5" t="s">
        <v>21</v>
      </c>
      <c r="AO7" s="6" t="s">
        <v>22</v>
      </c>
      <c r="AP7" s="5" t="s">
        <v>21</v>
      </c>
      <c r="AQ7" s="6" t="s">
        <v>22</v>
      </c>
      <c r="AR7" s="5" t="s">
        <v>21</v>
      </c>
      <c r="AS7" s="6" t="s">
        <v>22</v>
      </c>
      <c r="AT7" s="5" t="s">
        <v>21</v>
      </c>
      <c r="AU7" s="6" t="s">
        <v>22</v>
      </c>
      <c r="AV7" s="5" t="s">
        <v>21</v>
      </c>
      <c r="AW7" s="6" t="s">
        <v>22</v>
      </c>
    </row>
    <row r="8" spans="1:49" ht="30">
      <c r="A8" s="1"/>
      <c r="B8" s="35"/>
      <c r="C8" s="7" t="s">
        <v>23</v>
      </c>
      <c r="D8" s="8" t="s">
        <v>24</v>
      </c>
      <c r="E8" s="8"/>
      <c r="F8" s="7" t="s">
        <v>23</v>
      </c>
      <c r="G8" s="7" t="s">
        <v>24</v>
      </c>
      <c r="H8" s="7"/>
      <c r="I8" s="7" t="s">
        <v>23</v>
      </c>
      <c r="J8" s="7" t="s">
        <v>24</v>
      </c>
      <c r="K8" s="7"/>
      <c r="L8" s="7" t="s">
        <v>23</v>
      </c>
      <c r="M8" s="7" t="s">
        <v>24</v>
      </c>
      <c r="N8" s="7"/>
      <c r="O8" s="7" t="s">
        <v>23</v>
      </c>
      <c r="P8" s="7" t="s">
        <v>24</v>
      </c>
      <c r="Q8" s="7"/>
      <c r="R8" s="7" t="s">
        <v>23</v>
      </c>
      <c r="S8" s="7" t="s">
        <v>24</v>
      </c>
      <c r="T8" s="7"/>
      <c r="U8" s="7" t="s">
        <v>23</v>
      </c>
      <c r="V8" s="7" t="s">
        <v>24</v>
      </c>
      <c r="W8" s="7"/>
      <c r="X8" s="7" t="s">
        <v>23</v>
      </c>
      <c r="Y8" s="7" t="s">
        <v>24</v>
      </c>
      <c r="Z8" s="7"/>
      <c r="AA8" s="7" t="s">
        <v>23</v>
      </c>
      <c r="AB8" s="7" t="s">
        <v>24</v>
      </c>
      <c r="AC8" s="7"/>
      <c r="AD8" s="7" t="s">
        <v>23</v>
      </c>
      <c r="AE8" s="7" t="s">
        <v>24</v>
      </c>
      <c r="AF8" s="7"/>
      <c r="AG8" s="7" t="s">
        <v>23</v>
      </c>
      <c r="AH8" s="7" t="s">
        <v>24</v>
      </c>
      <c r="AI8" s="7"/>
      <c r="AJ8" s="7" t="s">
        <v>23</v>
      </c>
      <c r="AK8" s="9" t="s">
        <v>24</v>
      </c>
      <c r="AL8" s="7" t="s">
        <v>23</v>
      </c>
      <c r="AM8" s="9" t="s">
        <v>24</v>
      </c>
      <c r="AN8" s="7" t="s">
        <v>23</v>
      </c>
      <c r="AO8" s="9" t="s">
        <v>24</v>
      </c>
      <c r="AP8" s="7" t="s">
        <v>23</v>
      </c>
      <c r="AQ8" s="9" t="s">
        <v>24</v>
      </c>
      <c r="AR8" s="7" t="s">
        <v>23</v>
      </c>
      <c r="AS8" s="9" t="s">
        <v>24</v>
      </c>
      <c r="AT8" s="7" t="s">
        <v>23</v>
      </c>
      <c r="AU8" s="9" t="s">
        <v>24</v>
      </c>
      <c r="AV8" s="7" t="s">
        <v>23</v>
      </c>
      <c r="AW8" s="9" t="s">
        <v>24</v>
      </c>
    </row>
    <row r="9" spans="1:49" ht="15">
      <c r="A9" s="1"/>
      <c r="B9" s="10" t="s">
        <v>25</v>
      </c>
      <c r="C9" s="11">
        <v>10594391</v>
      </c>
      <c r="D9" s="12" t="s">
        <v>26</v>
      </c>
      <c r="E9" s="12"/>
      <c r="F9" s="11">
        <v>10479893</v>
      </c>
      <c r="G9" s="12">
        <v>53118212</v>
      </c>
      <c r="H9" s="12"/>
      <c r="I9" s="11">
        <v>10515368</v>
      </c>
      <c r="J9" s="12" t="s">
        <v>26</v>
      </c>
      <c r="K9" s="12"/>
      <c r="L9" s="11">
        <v>12436678</v>
      </c>
      <c r="M9" s="12">
        <v>79708115</v>
      </c>
      <c r="N9" s="12"/>
      <c r="O9" s="11">
        <v>10058298</v>
      </c>
      <c r="P9" s="12">
        <v>72071449</v>
      </c>
      <c r="Q9" s="12"/>
      <c r="R9" s="11">
        <v>9509378</v>
      </c>
      <c r="S9" s="12">
        <v>83299289</v>
      </c>
      <c r="T9" s="12"/>
      <c r="U9" s="11">
        <v>9507928</v>
      </c>
      <c r="V9" s="12">
        <v>100520127</v>
      </c>
      <c r="W9" s="12"/>
      <c r="X9" s="11">
        <v>9320994</v>
      </c>
      <c r="Y9" s="12">
        <v>123908201</v>
      </c>
      <c r="Z9" s="12"/>
      <c r="AA9" s="11">
        <v>9226235</v>
      </c>
      <c r="AB9" s="12">
        <v>143974509</v>
      </c>
      <c r="AC9" s="12"/>
      <c r="AD9" s="11">
        <v>11413073</v>
      </c>
      <c r="AE9" s="12">
        <v>219923733</v>
      </c>
      <c r="AF9" s="12"/>
      <c r="AG9" s="11">
        <v>13984079</v>
      </c>
      <c r="AH9" s="12">
        <v>341346836</v>
      </c>
      <c r="AI9" s="12"/>
      <c r="AJ9" s="11">
        <v>15474298</v>
      </c>
      <c r="AK9" s="13">
        <v>467444929</v>
      </c>
      <c r="AL9" s="11">
        <v>14945874</v>
      </c>
      <c r="AM9" s="13">
        <v>563265628</v>
      </c>
      <c r="AN9" s="11">
        <v>14120917</v>
      </c>
      <c r="AO9" s="13">
        <v>666664464</v>
      </c>
      <c r="AP9" s="11">
        <v>15971425</v>
      </c>
      <c r="AQ9" s="13"/>
      <c r="AR9" s="11">
        <v>15093316</v>
      </c>
      <c r="AS9" s="13">
        <v>1227182246</v>
      </c>
      <c r="AT9" s="11">
        <v>14537479</v>
      </c>
      <c r="AU9" s="13">
        <v>1556959235</v>
      </c>
      <c r="AV9" s="11">
        <v>13466029</v>
      </c>
      <c r="AW9" s="13">
        <v>1724432945</v>
      </c>
    </row>
    <row r="10" spans="1:49" ht="15">
      <c r="A10" s="1"/>
      <c r="B10" s="14" t="s">
        <v>27</v>
      </c>
      <c r="C10" s="15">
        <v>10112714</v>
      </c>
      <c r="D10" s="16" t="s">
        <v>26</v>
      </c>
      <c r="E10" s="16"/>
      <c r="F10" s="15">
        <v>9981413</v>
      </c>
      <c r="G10" s="16">
        <v>55998117</v>
      </c>
      <c r="H10" s="16"/>
      <c r="I10" s="15">
        <v>10505323</v>
      </c>
      <c r="J10" s="16" t="s">
        <v>26</v>
      </c>
      <c r="K10" s="16"/>
      <c r="L10" s="15">
        <v>10958952</v>
      </c>
      <c r="M10" s="16">
        <v>78427198</v>
      </c>
      <c r="N10" s="16"/>
      <c r="O10" s="15">
        <v>11592194</v>
      </c>
      <c r="P10" s="16">
        <v>86496092</v>
      </c>
      <c r="Q10" s="16"/>
      <c r="R10" s="15">
        <v>10823683</v>
      </c>
      <c r="S10" s="16">
        <v>97442910</v>
      </c>
      <c r="T10" s="16"/>
      <c r="U10" s="15">
        <v>10176667</v>
      </c>
      <c r="V10" s="16">
        <v>109462798</v>
      </c>
      <c r="W10" s="16"/>
      <c r="X10" s="15">
        <v>9922874</v>
      </c>
      <c r="Y10" s="16">
        <v>128383511</v>
      </c>
      <c r="Z10" s="16"/>
      <c r="AA10" s="15">
        <v>9355559</v>
      </c>
      <c r="AB10" s="16">
        <v>144861321</v>
      </c>
      <c r="AC10" s="16"/>
      <c r="AD10" s="15">
        <v>9764305</v>
      </c>
      <c r="AE10" s="16">
        <v>184600144</v>
      </c>
      <c r="AF10" s="16"/>
      <c r="AG10" s="15">
        <v>10240064</v>
      </c>
      <c r="AH10" s="16">
        <v>240187508</v>
      </c>
      <c r="AI10" s="16"/>
      <c r="AJ10" s="15">
        <v>11037730</v>
      </c>
      <c r="AK10" s="17">
        <v>313763644</v>
      </c>
      <c r="AL10" s="15">
        <v>11210616</v>
      </c>
      <c r="AM10" s="17">
        <v>384965171</v>
      </c>
      <c r="AN10" s="15">
        <v>10866807</v>
      </c>
      <c r="AO10" s="17">
        <v>466336177</v>
      </c>
      <c r="AP10" s="15">
        <f>21.65*AP13/100</f>
        <v>11285262.7625</v>
      </c>
      <c r="AQ10" s="17"/>
      <c r="AR10" s="15">
        <v>10986472</v>
      </c>
      <c r="AS10" s="17">
        <v>839501499</v>
      </c>
      <c r="AT10" s="15">
        <v>10202902</v>
      </c>
      <c r="AU10" s="17">
        <v>984308156</v>
      </c>
      <c r="AV10" s="15">
        <v>10054942</v>
      </c>
      <c r="AW10" s="17">
        <v>1172367078</v>
      </c>
    </row>
    <row r="11" spans="1:49" ht="15">
      <c r="A11" s="1"/>
      <c r="B11" s="18" t="s">
        <v>28</v>
      </c>
      <c r="C11" s="19">
        <f>SUM(C9:C10)</f>
        <v>20707105</v>
      </c>
      <c r="D11" s="20"/>
      <c r="E11" s="20"/>
      <c r="F11" s="19">
        <f>SUM(F9:F10)</f>
        <v>20461306</v>
      </c>
      <c r="G11" s="20">
        <f>SUM(G9:G10)</f>
        <v>109116329</v>
      </c>
      <c r="H11" s="20"/>
      <c r="I11" s="19">
        <f>SUM(I9:I10)</f>
        <v>21020691</v>
      </c>
      <c r="J11" s="20"/>
      <c r="K11" s="20"/>
      <c r="L11" s="19">
        <f>SUM(L9:L10)</f>
        <v>23395630</v>
      </c>
      <c r="M11" s="20">
        <f>SUM(M9:M10)</f>
        <v>158135313</v>
      </c>
      <c r="N11" s="20"/>
      <c r="O11" s="19">
        <f>SUM(O9:O10)</f>
        <v>21650492</v>
      </c>
      <c r="P11" s="20">
        <f>SUM(P9:P10)</f>
        <v>158567541</v>
      </c>
      <c r="Q11" s="20"/>
      <c r="R11" s="19">
        <f>SUM(R9:R10)</f>
        <v>20333061</v>
      </c>
      <c r="S11" s="20">
        <f>SUM(S9:S10)</f>
        <v>180742199</v>
      </c>
      <c r="T11" s="20"/>
      <c r="U11" s="19">
        <f>SUM(U9:U10)</f>
        <v>19684595</v>
      </c>
      <c r="V11" s="20">
        <f>SUM(V9:V10)</f>
        <v>209982925</v>
      </c>
      <c r="W11" s="20"/>
      <c r="X11" s="19">
        <f>SUM(X9:X10)</f>
        <v>19243868</v>
      </c>
      <c r="Y11" s="20">
        <f>SUM(Y9:Y10)</f>
        <v>252291712</v>
      </c>
      <c r="Z11" s="20"/>
      <c r="AA11" s="19">
        <f>SUM(AA9:AA10)</f>
        <v>18581794</v>
      </c>
      <c r="AB11" s="20">
        <f>SUM(AB9:AB10)</f>
        <v>288835830</v>
      </c>
      <c r="AC11" s="20"/>
      <c r="AD11" s="19">
        <f>SUM(AD9:AD10)</f>
        <v>21177378</v>
      </c>
      <c r="AE11" s="20">
        <f>SUM(AE9:AE10)</f>
        <v>404523877</v>
      </c>
      <c r="AF11" s="20"/>
      <c r="AG11" s="19">
        <f>SUM(AG9:AG10)</f>
        <v>24224143</v>
      </c>
      <c r="AH11" s="20">
        <f>SUM(AH9:AH10)</f>
        <v>581534344</v>
      </c>
      <c r="AI11" s="20"/>
      <c r="AJ11" s="19">
        <f aca="true" t="shared" si="0" ref="AJ11:AW11">SUM(AJ9:AJ10)</f>
        <v>26512028</v>
      </c>
      <c r="AK11" s="21">
        <f t="shared" si="0"/>
        <v>781208573</v>
      </c>
      <c r="AL11" s="19">
        <f t="shared" si="0"/>
        <v>26156490</v>
      </c>
      <c r="AM11" s="21">
        <f t="shared" si="0"/>
        <v>948230799</v>
      </c>
      <c r="AN11" s="19">
        <f t="shared" si="0"/>
        <v>24987724</v>
      </c>
      <c r="AO11" s="21">
        <f t="shared" si="0"/>
        <v>1133000641</v>
      </c>
      <c r="AP11" s="19">
        <f t="shared" si="0"/>
        <v>27256687.7625</v>
      </c>
      <c r="AQ11" s="21">
        <f t="shared" si="0"/>
        <v>0</v>
      </c>
      <c r="AR11" s="19">
        <f t="shared" si="0"/>
        <v>26079788</v>
      </c>
      <c r="AS11" s="21">
        <f t="shared" si="0"/>
        <v>2066683745</v>
      </c>
      <c r="AT11" s="19">
        <f t="shared" si="0"/>
        <v>24740381</v>
      </c>
      <c r="AU11" s="21">
        <f t="shared" si="0"/>
        <v>2541267391</v>
      </c>
      <c r="AV11" s="19">
        <f t="shared" si="0"/>
        <v>23520971</v>
      </c>
      <c r="AW11" s="21">
        <f t="shared" si="0"/>
        <v>2896800023</v>
      </c>
    </row>
    <row r="12" spans="1:49" ht="15">
      <c r="A12" s="1"/>
      <c r="B12" s="14" t="s">
        <v>29</v>
      </c>
      <c r="C12" s="15">
        <v>2756048</v>
      </c>
      <c r="D12" s="16" t="s">
        <v>26</v>
      </c>
      <c r="E12" s="16"/>
      <c r="F12" s="15">
        <v>3022875</v>
      </c>
      <c r="G12" s="16">
        <v>12353694</v>
      </c>
      <c r="H12" s="16"/>
      <c r="I12" s="15">
        <v>2943022</v>
      </c>
      <c r="J12" s="16" t="s">
        <v>26</v>
      </c>
      <c r="K12" s="16"/>
      <c r="L12" s="15">
        <v>7201199</v>
      </c>
      <c r="M12" s="16">
        <v>41176770</v>
      </c>
      <c r="N12" s="16"/>
      <c r="O12" s="15">
        <v>4274507</v>
      </c>
      <c r="P12" s="16">
        <v>28162554</v>
      </c>
      <c r="Q12" s="16"/>
      <c r="R12" s="15">
        <v>4218602</v>
      </c>
      <c r="S12" s="16">
        <v>30711871</v>
      </c>
      <c r="T12" s="16"/>
      <c r="U12" s="15">
        <v>3762697</v>
      </c>
      <c r="V12" s="16">
        <v>33968379</v>
      </c>
      <c r="W12" s="16"/>
      <c r="X12" s="15">
        <v>3598865</v>
      </c>
      <c r="Y12" s="16">
        <v>38744633</v>
      </c>
      <c r="Z12" s="16"/>
      <c r="AA12" s="15">
        <v>3483709</v>
      </c>
      <c r="AB12" s="16">
        <v>46684564</v>
      </c>
      <c r="AC12" s="16"/>
      <c r="AD12" s="15">
        <v>4086226</v>
      </c>
      <c r="AE12" s="16">
        <v>75146143</v>
      </c>
      <c r="AF12" s="16"/>
      <c r="AG12" s="15">
        <v>3323670</v>
      </c>
      <c r="AH12" s="16">
        <v>75248370</v>
      </c>
      <c r="AI12" s="16"/>
      <c r="AJ12" s="15">
        <v>3568511</v>
      </c>
      <c r="AK12" s="17">
        <v>99475697</v>
      </c>
      <c r="AL12" s="15">
        <v>4570820</v>
      </c>
      <c r="AM12" s="17">
        <v>163157012</v>
      </c>
      <c r="AN12" s="15">
        <v>4224425</v>
      </c>
      <c r="AO12" s="17">
        <v>194201755</v>
      </c>
      <c r="AP12" s="15">
        <f>10.09*AP13/100</f>
        <v>5259505.8325</v>
      </c>
      <c r="AQ12" s="17"/>
      <c r="AR12" s="15">
        <v>5409927</v>
      </c>
      <c r="AS12" s="17">
        <v>441735133</v>
      </c>
      <c r="AT12" s="15">
        <v>5720645</v>
      </c>
      <c r="AU12" s="17">
        <v>583066081</v>
      </c>
      <c r="AV12" s="15">
        <v>5726431</v>
      </c>
      <c r="AW12" s="17">
        <v>660753117</v>
      </c>
    </row>
    <row r="13" spans="1:49" ht="15">
      <c r="A13" s="3"/>
      <c r="B13" s="22" t="s">
        <v>30</v>
      </c>
      <c r="C13" s="23">
        <v>31346270</v>
      </c>
      <c r="D13" s="24" t="s">
        <v>26</v>
      </c>
      <c r="E13" s="24"/>
      <c r="F13" s="23">
        <v>31883767</v>
      </c>
      <c r="G13" s="24">
        <v>156700324</v>
      </c>
      <c r="H13" s="24"/>
      <c r="I13" s="23">
        <v>33378781</v>
      </c>
      <c r="J13" s="24" t="s">
        <v>26</v>
      </c>
      <c r="K13" s="24"/>
      <c r="L13" s="23">
        <v>44507697</v>
      </c>
      <c r="M13" s="24">
        <v>271516457</v>
      </c>
      <c r="N13" s="24"/>
      <c r="O13" s="23">
        <v>37608695</v>
      </c>
      <c r="P13" s="24">
        <v>254636536</v>
      </c>
      <c r="Q13" s="24"/>
      <c r="R13" s="23">
        <v>35767819</v>
      </c>
      <c r="S13" s="24">
        <v>287812782</v>
      </c>
      <c r="T13" s="24"/>
      <c r="U13" s="23">
        <v>34282916</v>
      </c>
      <c r="V13" s="24">
        <v>331326425</v>
      </c>
      <c r="W13" s="24"/>
      <c r="X13" s="23">
        <v>33704575</v>
      </c>
      <c r="Y13" s="24">
        <v>396568595</v>
      </c>
      <c r="Z13" s="24"/>
      <c r="AA13" s="23">
        <v>33574790</v>
      </c>
      <c r="AB13" s="24">
        <v>475010604</v>
      </c>
      <c r="AC13" s="24"/>
      <c r="AD13" s="23">
        <v>38463330</v>
      </c>
      <c r="AE13" s="24">
        <v>687195064</v>
      </c>
      <c r="AF13" s="24"/>
      <c r="AG13" s="23">
        <f>SUM(AG12)</f>
        <v>3323670</v>
      </c>
      <c r="AH13" s="24">
        <f>SUM(AH12)</f>
        <v>75248370</v>
      </c>
      <c r="AI13" s="24"/>
      <c r="AJ13" s="23">
        <v>46386856</v>
      </c>
      <c r="AK13" s="25">
        <v>1305332697</v>
      </c>
      <c r="AL13" s="23">
        <v>47873734</v>
      </c>
      <c r="AM13" s="25">
        <v>1671412945</v>
      </c>
      <c r="AN13" s="23">
        <v>45153660</v>
      </c>
      <c r="AO13" s="25">
        <v>1994803059</v>
      </c>
      <c r="AP13" s="23">
        <v>52125925</v>
      </c>
      <c r="AQ13" s="25">
        <v>3167022443</v>
      </c>
      <c r="AR13" s="23">
        <v>50473883</v>
      </c>
      <c r="AS13" s="25">
        <v>3933257916</v>
      </c>
      <c r="AT13" s="23">
        <v>49098435</v>
      </c>
      <c r="AU13" s="25">
        <v>4825795378</v>
      </c>
      <c r="AV13" s="23">
        <v>46159637</v>
      </c>
      <c r="AW13" s="25">
        <v>5473260427</v>
      </c>
    </row>
    <row r="14" spans="1:4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>
      <c r="A15" s="1"/>
      <c r="B15" s="26" t="s">
        <v>31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">
      <c r="A16" s="1"/>
      <c r="B16" s="26" t="s">
        <v>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">
      <c r="A17" s="1"/>
      <c r="B17" s="26" t="s">
        <v>33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sheetProtection/>
  <mergeCells count="21">
    <mergeCell ref="O6:P6"/>
    <mergeCell ref="R6:S6"/>
    <mergeCell ref="U6:V6"/>
    <mergeCell ref="X6:Y6"/>
    <mergeCell ref="AA6:AB6"/>
    <mergeCell ref="AP6:AQ6"/>
    <mergeCell ref="AR6:AS6"/>
    <mergeCell ref="AT6:AU6"/>
    <mergeCell ref="AV6:AW6"/>
    <mergeCell ref="B2:AK2"/>
    <mergeCell ref="B3:AK3"/>
    <mergeCell ref="B6:B8"/>
    <mergeCell ref="C6:D6"/>
    <mergeCell ref="F6:G6"/>
    <mergeCell ref="I6:J6"/>
    <mergeCell ref="L6:M6"/>
    <mergeCell ref="AD6:AE6"/>
    <mergeCell ref="AG6:AH6"/>
    <mergeCell ref="AJ6:AK6"/>
    <mergeCell ref="AL6:AM6"/>
    <mergeCell ref="AN6:AO6"/>
  </mergeCells>
  <printOptions/>
  <pageMargins left="0.7086614173228347" right="0.7086614173228347" top="0.7480314960629921" bottom="0.7480314960629921" header="0" footer="0"/>
  <pageSetup horizontalDpi="368" verticalDpi="368" orientation="landscape" paperSize="137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pc-julia</dc:creator>
  <cp:keywords/>
  <dc:description/>
  <cp:lastModifiedBy>Georg</cp:lastModifiedBy>
  <cp:lastPrinted>2019-12-25T22:41:33Z</cp:lastPrinted>
  <dcterms:created xsi:type="dcterms:W3CDTF">2009-06-17T18:30:44Z</dcterms:created>
  <dcterms:modified xsi:type="dcterms:W3CDTF">2019-12-26T19:24:55Z</dcterms:modified>
  <cp:category/>
  <cp:version/>
  <cp:contentType/>
  <cp:contentStatus/>
</cp:coreProperties>
</file>